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23 Reports\"/>
    </mc:Choice>
  </mc:AlternateContent>
  <bookViews>
    <workbookView xWindow="0" yWindow="0" windowWidth="28800" windowHeight="11700" tabRatio="719"/>
  </bookViews>
  <sheets>
    <sheet name="Background" sheetId="21" r:id="rId1"/>
    <sheet name="Conservation Report" sheetId="18" r:id="rId2"/>
    <sheet name="Data" sheetId="19" state="hidden" r:id="rId3"/>
  </sheets>
  <definedNames>
    <definedName name="CON_Contact_Name">'Conservation Report'!$B$7</definedName>
    <definedName name="CON_Email">'Conservation Report'!$B$9</definedName>
    <definedName name="CON_Phone">'Conservation Report'!$B$8</definedName>
    <definedName name="CON_Potential_10Y">'Conservation Report'!$H$8</definedName>
    <definedName name="CON_Report_Date">'Conservation Report'!$B$6</definedName>
    <definedName name="CON_Target_Y1_Y2">'Conservation Report'!$H$9</definedName>
    <definedName name="CON_Utility_Name">'Conservation Report'!$B$5</definedName>
    <definedName name="CON_Y1_Agriculture_Expend">'Conservation Report'!$D$19</definedName>
    <definedName name="CON_Y1_Agriculture_MWH">'Conservation Report'!$C$19</definedName>
    <definedName name="CON_Y1_Commercial_Expend">'Conservation Report'!$D$17</definedName>
    <definedName name="CON_Y1_Commercial_MWH">'Conservation Report'!$C$17</definedName>
    <definedName name="CON_Y1_Distribution_Expend">'Conservation Report'!$D$20</definedName>
    <definedName name="CON_Y1_Distribution_MWH">'Conservation Report'!$C$20</definedName>
    <definedName name="CON_Y1_Expenditures">'Conservation Report'!$D$28</definedName>
    <definedName name="CON_Y1_Industrial_Expend">'Conservation Report'!$D$18</definedName>
    <definedName name="CON_Y1_Industrial_MWH">'Conservation Report'!$C$18</definedName>
    <definedName name="CON_Y1_MWH">'Conservation Report'!$C$28</definedName>
    <definedName name="CON_Y1_NEEA_Expend">'Conservation Report'!$D$22</definedName>
    <definedName name="CON_Y1_NEEA_MWH">'Conservation Report'!$C$22</definedName>
    <definedName name="CON_Y1_OtherSector1_Expend">'Conservation Report'!$D$23</definedName>
    <definedName name="CON_Y1_OtherSector1_MWH">'Conservation Report'!$C$23</definedName>
    <definedName name="CON_Y1_OtherSector2_Expend">'Conservation Report'!$D$24</definedName>
    <definedName name="CON_Y1_OtherSector2_MWH">'Conservation Report'!$C$24</definedName>
    <definedName name="CON_Y1_Production_Expend">'Conservation Report'!$D$21</definedName>
    <definedName name="CON_Y1_Production_MWH">'Conservation Report'!$C$21</definedName>
    <definedName name="CON_Y1_Program1_Expend">'Conservation Report'!$D$26</definedName>
    <definedName name="CON_Y1_Program2_Expend">'Conservation Report'!$D$27</definedName>
    <definedName name="CON_Y1_Residential_Expend">'Conservation Report'!$D$16</definedName>
    <definedName name="CON_Y1_Residential_MWH">'Conservation Report'!$C$16</definedName>
    <definedName name="CON_Y2_Agriculture_Expend">'Conservation Report'!$G$19</definedName>
    <definedName name="CON_Y2_Agriculture_MWH">'Conservation Report'!$F$19</definedName>
    <definedName name="CON_Y2_Commercial_Expend">'Conservation Report'!$G$17</definedName>
    <definedName name="CON_Y2_Commercial_MWH">'Conservation Report'!$F$17</definedName>
    <definedName name="CON_Y2_Distribution_Expend">'Conservation Report'!$G$20</definedName>
    <definedName name="CON_Y2_Distribution_MWH">'Conservation Report'!$F$20</definedName>
    <definedName name="CON_Y2_Expenditures">'Conservation Report'!$G$28</definedName>
    <definedName name="CON_Y2_Industrial_Expend">'Conservation Report'!$G$18</definedName>
    <definedName name="CON_Y2_Industrial_MWH">'Conservation Report'!$F$18</definedName>
    <definedName name="CON_Y2_MWH">'Conservation Report'!$F$28</definedName>
    <definedName name="CON_Y2_NEEA_Expend">'Conservation Report'!$G$22</definedName>
    <definedName name="CON_Y2_NEEA_MWH">'Conservation Report'!$F$22</definedName>
    <definedName name="CON_Y2_OtherSector1_Expend">'Conservation Report'!$G$23</definedName>
    <definedName name="CON_Y2_OtherSector1_MWH">'Conservation Report'!$F$23</definedName>
    <definedName name="CON_Y2_OtherSector2_Expend">'Conservation Report'!$G$24</definedName>
    <definedName name="CON_Y2_OtherSector2_MWH">'Conservation Report'!$F$24</definedName>
    <definedName name="CON_Y2_Production_Expend">'Conservation Report'!$G$21</definedName>
    <definedName name="CON_Y2_Production_MWH">'Conservation Report'!$F$21</definedName>
    <definedName name="CON_Y2_Program1_Expend">'Conservation Report'!$G$26</definedName>
    <definedName name="CON_Y2_Program2_Expend">'Conservation Report'!$G$27</definedName>
    <definedName name="CON_Y2_Residential_Expend">'Conservation Report'!$G$16</definedName>
    <definedName name="CON_Y2_Residential_MWH">'Conservation Report'!$F$16</definedName>
    <definedName name="_xlnm.Print_Area" localSheetId="1">'Conservation Report'!$A$3:$I$34</definedName>
  </definedNames>
  <calcPr calcId="162913"/>
</workbook>
</file>

<file path=xl/calcChain.xml><?xml version="1.0" encoding="utf-8"?>
<calcChain xmlns="http://schemas.openxmlformats.org/spreadsheetml/2006/main">
  <c r="G28" i="18" l="1"/>
  <c r="AZ2" i="19"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AD2" i="19" l="1"/>
  <c r="F28" i="18"/>
  <c r="AG2" i="19" s="1"/>
  <c r="B30" i="18" l="1"/>
  <c r="D28" i="18" l="1"/>
  <c r="H2" i="19" s="1"/>
  <c r="C28" i="18"/>
  <c r="H10" i="18" s="1"/>
  <c r="K2" i="19" l="1"/>
</calcChain>
</file>

<file path=xl/sharedStrings.xml><?xml version="1.0" encoding="utf-8"?>
<sst xmlns="http://schemas.openxmlformats.org/spreadsheetml/2006/main" count="114" uniqueCount="107">
  <si>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</si>
  <si>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</si>
  <si>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</si>
  <si>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</si>
  <si>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</si>
  <si>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</si>
  <si>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</si>
  <si>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</si>
  <si>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</si>
  <si>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</si>
  <si>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</si>
  <si>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</si>
  <si>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</si>
  <si>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</si>
  <si>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</si>
  <si>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</si>
  <si>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</si>
  <si>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</si>
  <si>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</si>
  <si>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</si>
  <si>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</si>
  <si>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</si>
  <si>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</si>
  <si>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</si>
  <si>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</si>
  <si>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</si>
  <si>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</si>
  <si>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</si>
  <si>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</si>
  <si>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</si>
  <si>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r>
      <t>Questions:</t>
    </r>
    <r>
      <rPr>
        <sz val="11"/>
        <color rgb="FF000000"/>
        <rFont val="Arial"/>
        <family val="2"/>
      </rPr>
      <t xml:space="preserve"> Austin Scharff, State Energy Office, (360) 764-9632, </t>
    </r>
    <r>
      <rPr>
        <b/>
        <sz val="11"/>
        <color theme="3"/>
        <rFont val="Arial"/>
        <family val="2"/>
      </rPr>
      <t>austin.scharff@commerce.wa.gov</t>
    </r>
  </si>
  <si>
    <t>2022 Achievement</t>
  </si>
  <si>
    <t>CON_Y1_Agriculture_Expend</t>
  </si>
  <si>
    <t>CON_Y1_Agriculture_MWH</t>
  </si>
  <si>
    <t>CON_Y1_Commercial_Expend</t>
  </si>
  <si>
    <t>CON_Y1_Commercial_MWH</t>
  </si>
  <si>
    <t>CON_Y1_Distribution_Expend</t>
  </si>
  <si>
    <t>CON_Y1_Distribution_MWH</t>
  </si>
  <si>
    <t>CON_Y1_Expenditures</t>
  </si>
  <si>
    <t>CON_Y1_Industrial_Expend</t>
  </si>
  <si>
    <t>CON_Y1_Industrial_MWH</t>
  </si>
  <si>
    <t>CON_Y1_MWH</t>
  </si>
  <si>
    <t>CON_Y1_NEEA_Expend</t>
  </si>
  <si>
    <t>CON_Y1_NEEA_MWH</t>
  </si>
  <si>
    <t>CON_Y1_OtherSector1_Expend</t>
  </si>
  <si>
    <t>CON_Y1_OtherSector1_MWH</t>
  </si>
  <si>
    <t>CON_Y1_OtherSector2_Expend</t>
  </si>
  <si>
    <t>CON_Y1_OtherSector2_MWH</t>
  </si>
  <si>
    <t>CON_Y1_Production_Expend</t>
  </si>
  <si>
    <t>CON_Y1_Production_MWH</t>
  </si>
  <si>
    <t>CON_Y1_Program1_Expend</t>
  </si>
  <si>
    <t>CON_Y1_Program2_Expend</t>
  </si>
  <si>
    <t>CON_Y1_Residential_Expend</t>
  </si>
  <si>
    <t>CON_Y1_Residential_MWH</t>
  </si>
  <si>
    <t>CON_Y2_Agriculture_Expend</t>
  </si>
  <si>
    <t>CON_Y2_Agriculture_MWH</t>
  </si>
  <si>
    <t>CON_Y2_Commercial_Expend</t>
  </si>
  <si>
    <t>CON_Y2_Commercial_MWH</t>
  </si>
  <si>
    <t>CON_Y2_Distribution_Expend</t>
  </si>
  <si>
    <t>CON_Y2_Distribution_MWH</t>
  </si>
  <si>
    <t>CON_Y2_Expenditures</t>
  </si>
  <si>
    <t>CON_Y2_Industrial_Expend</t>
  </si>
  <si>
    <t>CON_Y2_Industrial_MWH</t>
  </si>
  <si>
    <t>CON_Y2_MWH</t>
  </si>
  <si>
    <t>CON_Y2_NEEA_Expend</t>
  </si>
  <si>
    <t>CON_Y2_NEEA_MWH</t>
  </si>
  <si>
    <t>CON_Y2_OtherSector1_Expend</t>
  </si>
  <si>
    <t>CON_Y2_OtherSector1_MWH</t>
  </si>
  <si>
    <t>CON_Y2_OtherSector2_Expend</t>
  </si>
  <si>
    <t>CON_Y2_OtherSector2_MWH</t>
  </si>
  <si>
    <t>CON_Y2_Production_Expend</t>
  </si>
  <si>
    <t>CON_Y2_Production_MWH</t>
  </si>
  <si>
    <t>CON_Y2_Program1_Expend</t>
  </si>
  <si>
    <t>CON_Y2_Program2_Expend</t>
  </si>
  <si>
    <t>CON_Y2_Residential_Expend</t>
  </si>
  <si>
    <t>CON_Y2_Residential_MWH</t>
  </si>
  <si>
    <t>CON_Target_Y1_Y2</t>
  </si>
  <si>
    <t>CON_Potential_Y10</t>
  </si>
  <si>
    <r>
      <rPr>
        <sz val="12"/>
        <color theme="1"/>
        <rFont val="Arial"/>
        <family val="2"/>
      </rPr>
      <t xml:space="preserve">Energy Independence Act (I-937) </t>
    </r>
    <r>
      <rPr>
        <sz val="12"/>
        <color theme="1"/>
        <rFont val="Arial Black"/>
        <family val="2"/>
      </rPr>
      <t>Conservation Report 2022-2023</t>
    </r>
  </si>
  <si>
    <t>2022-2023</t>
  </si>
  <si>
    <t>2023 Achievement</t>
  </si>
  <si>
    <t>Potential 2022-2031</t>
  </si>
  <si>
    <t>Target 2022-2023</t>
  </si>
  <si>
    <t>Achievement 2022</t>
  </si>
  <si>
    <r>
      <rPr>
        <b/>
        <sz val="11"/>
        <rFont val="Arial"/>
        <family val="2"/>
      </rPr>
      <t xml:space="preserve">Submission: </t>
    </r>
    <r>
      <rPr>
        <sz val="11"/>
        <rFont val="Arial"/>
        <family val="2"/>
      </rPr>
      <t xml:space="preserve">Upload this workbook and all supporting documentation to Smartsheet: </t>
    </r>
    <r>
      <rPr>
        <u/>
        <sz val="11"/>
        <color theme="10"/>
        <rFont val="Calibri"/>
        <family val="2"/>
      </rPr>
      <t>https://app.smartsheet.com/b/form/4116d4a978534183bb866d774dbc7b5d</t>
    </r>
  </si>
  <si>
    <t>Published: April 20, 2023</t>
  </si>
  <si>
    <r>
      <t>Deadline:</t>
    </r>
    <r>
      <rPr>
        <sz val="11"/>
        <color rgb="FF000000"/>
        <rFont val="Arial"/>
        <family val="2"/>
      </rPr>
      <t xml:space="preserve"> April 20, 2023</t>
    </r>
  </si>
  <si>
    <t>&lt;select from drop-down list&gt;</t>
  </si>
  <si>
    <t>Avista Corp.</t>
  </si>
  <si>
    <t>Benton County PUD No. 1</t>
  </si>
  <si>
    <t>Chelan County PUD No. 1</t>
  </si>
  <si>
    <t>Clallam County PUD No. 1</t>
  </si>
  <si>
    <t>Clark County PUD No. 1</t>
  </si>
  <si>
    <t>Cowlitz County PUD No. 1</t>
  </si>
  <si>
    <t>Franklin County PUD No. 1</t>
  </si>
  <si>
    <t>Grant County PUD No. 2</t>
  </si>
  <si>
    <t>Grays Harbor County PUD No. 1</t>
  </si>
  <si>
    <t>Inland Power and Light Co.</t>
  </si>
  <si>
    <t>Lewis County PUD No. 1</t>
  </si>
  <si>
    <t>Mason County PUD No. 3</t>
  </si>
  <si>
    <t>Pacific Power &amp; Light Co.</t>
  </si>
  <si>
    <t>Peninsula Light Company</t>
  </si>
  <si>
    <t>Puget Sound Energy, Inc.</t>
  </si>
  <si>
    <t>Richland Energy Services</t>
  </si>
  <si>
    <t>Seattle City Light</t>
  </si>
  <si>
    <t>Snohomish County PUD No. 1</t>
  </si>
  <si>
    <t>Tacoma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</si>
</sst>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theme="3"/>
      <name val="Arial"/>
      <family val="2"/>
    </font>
    <font>
      <sz val="11"/>
      <name val="Arial"/>
      <family val="2"/>
    </font>
    <font>
      <b/>
      <sz val="11"/>
      <name val="Arial"/>
      <family val="2"/>
    </font>
    <font>
      <u/>
      <sz val="11"/>
      <color theme="10"/>
      <name val="Calibri"/>
      <family val="2"/>
    </font>
  </fonts>
  <fills count="9">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0">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6" fontId="14"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6" fillId="4" borderId="0" xfId="2" applyFont="1" applyFill="1" applyBorder="1" applyAlignment="1" applyProtection="1">
      <alignment vertical="center" wrapText="1"/>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6" fillId="6" borderId="22" xfId="0" applyFont="1" applyFill="1" applyBorder="1" applyAlignment="1" applyProtection="1">
      <alignment horizontal="center"/>
      <protection locked="0"/>
    </xf>
    <xf numFmtId="0" fontId="5" fillId="6" borderId="22" xfId="0" applyFont="1" applyFill="1" applyBorder="1" applyAlignment="1" applyProtection="1">
      <alignment horizontal="center"/>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33</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election activeCell="C14" sqref="C14"/>
    </sheetView>
  </sheetViews>
  <sheetFormatPr defaultRowHeight="14.4" x14ac:dyDescent="0.3"/>
  <cols>
    <col min="1" max="1" width="135.109375" customWidth="1"/>
    <col min="14" max="14" width="11.6640625" customWidth="1"/>
  </cols>
  <sheetData>
    <row r="1" spans="1:14" ht="17.399999999999999" x14ac:dyDescent="0.3">
      <c r="A1" s="5" t="s">
        <v>29</v>
      </c>
    </row>
    <row r="2" spans="1:14" x14ac:dyDescent="0.3">
      <c r="A2" s="45" t="s">
        <v>85</v>
      </c>
    </row>
    <row r="3" spans="1:14" x14ac:dyDescent="0.3">
      <c r="A3" s="5"/>
      <c r="N3" s="3"/>
    </row>
    <row r="4" spans="1:14" x14ac:dyDescent="0.3">
      <c r="A4" s="4" t="s">
        <v>86</v>
      </c>
    </row>
    <row r="5" spans="1:14" ht="28.2" x14ac:dyDescent="0.3">
      <c r="A5" s="49" t="s">
        <v>84</v>
      </c>
    </row>
    <row r="6" spans="1:14" x14ac:dyDescent="0.3">
      <c r="A6" s="4" t="s">
        <v>30</v>
      </c>
    </row>
    <row r="8" spans="1:14" x14ac:dyDescent="0.3">
      <c r="A8" s="6" t="s">
        <v>25</v>
      </c>
    </row>
    <row r="9" spans="1:14" x14ac:dyDescent="0.3">
      <c r="A9" s="7" t="s">
        <v>26</v>
      </c>
    </row>
  </sheetData>
  <hyperlinks>
    <hyperlink ref="A5" r:id="rId1"/>
  </hyperlinks>
  <pageMargins left="0.7" right="0.7" top="0.75" bottom="0.75" header="0.3" footer="0.3"/>
  <pageSetup scale="4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zoomScaleNormal="100" workbookViewId="0">
      <selection activeCell="B5" sqref="B5:D5"/>
    </sheetView>
  </sheetViews>
  <sheetFormatPr defaultColWidth="9.109375" defaultRowHeight="13.2" x14ac:dyDescent="0.25"/>
  <cols>
    <col min="1" max="2" width="16.6640625" style="14" customWidth="1"/>
    <col min="3" max="3" width="17.109375" style="14" customWidth="1"/>
    <col min="4" max="4" width="16" style="14" customWidth="1"/>
    <col min="5" max="5" width="4.44140625" style="14" customWidth="1"/>
    <col min="6" max="6" width="14.44140625" style="14" customWidth="1"/>
    <col min="7" max="7" width="15.44140625" style="14" customWidth="1"/>
    <col min="8" max="8" width="16.109375" style="14" customWidth="1"/>
    <col min="9" max="9" width="8.5546875" style="14" customWidth="1"/>
    <col min="10" max="10" width="9.109375" style="14"/>
    <col min="11" max="11" width="11.6640625" style="14" customWidth="1"/>
    <col min="12" max="16384" width="9.109375" style="14"/>
  </cols>
  <sheetData>
    <row r="1" spans="1:11" ht="13.8" x14ac:dyDescent="0.25">
      <c r="A1" s="56" t="s">
        <v>25</v>
      </c>
      <c r="B1" s="56"/>
      <c r="C1" s="56"/>
      <c r="D1" s="56"/>
      <c r="E1" s="56"/>
      <c r="F1" s="56"/>
      <c r="G1" s="56"/>
      <c r="H1" s="56"/>
      <c r="I1" s="56"/>
    </row>
    <row r="2" spans="1:11" ht="13.8" x14ac:dyDescent="0.25">
      <c r="A2" s="57" t="s">
        <v>26</v>
      </c>
      <c r="B2" s="57"/>
      <c r="C2" s="57"/>
      <c r="D2" s="57"/>
      <c r="E2" s="57"/>
      <c r="F2" s="57"/>
      <c r="G2" s="57"/>
      <c r="H2" s="57"/>
      <c r="I2" s="57"/>
    </row>
    <row r="3" spans="1:11" s="16" customFormat="1" ht="18.600000000000001" x14ac:dyDescent="0.45">
      <c r="A3" s="15" t="s">
        <v>78</v>
      </c>
    </row>
    <row r="4" spans="1:11" ht="15" customHeight="1" thickBot="1" x14ac:dyDescent="0.3">
      <c r="A4" s="17"/>
    </row>
    <row r="5" spans="1:11" ht="14.25" customHeight="1" thickBot="1" x14ac:dyDescent="0.3">
      <c r="A5" s="20" t="s">
        <v>3</v>
      </c>
      <c r="B5" s="68" t="s">
        <v>87</v>
      </c>
      <c r="C5" s="69"/>
      <c r="D5" s="69"/>
      <c r="F5" s="64" t="s">
        <v>27</v>
      </c>
      <c r="G5" s="64"/>
      <c r="H5" s="64"/>
      <c r="I5" s="64"/>
      <c r="K5" s="19"/>
    </row>
    <row r="6" spans="1:11" ht="15" customHeight="1" x14ac:dyDescent="0.25">
      <c r="A6" s="20" t="s">
        <v>18</v>
      </c>
      <c r="B6" s="65"/>
      <c r="C6" s="66"/>
      <c r="D6" s="66"/>
      <c r="E6" s="21"/>
      <c r="G6" s="1"/>
      <c r="H6" s="41" t="s">
        <v>79</v>
      </c>
      <c r="I6" s="1"/>
    </row>
    <row r="7" spans="1:11" ht="15" customHeight="1" x14ac:dyDescent="0.25">
      <c r="A7" s="22" t="s">
        <v>17</v>
      </c>
      <c r="B7" s="67"/>
      <c r="C7" s="50"/>
      <c r="D7" s="50"/>
      <c r="E7" s="16"/>
      <c r="G7" s="1"/>
      <c r="H7" s="42" t="s">
        <v>28</v>
      </c>
      <c r="I7" s="1"/>
    </row>
    <row r="8" spans="1:11" ht="15" customHeight="1" x14ac:dyDescent="0.25">
      <c r="A8" s="22" t="s">
        <v>0</v>
      </c>
      <c r="B8" s="50"/>
      <c r="C8" s="50"/>
      <c r="D8" s="50"/>
      <c r="E8" s="16"/>
      <c r="G8" s="22" t="s">
        <v>81</v>
      </c>
      <c r="H8" s="46"/>
      <c r="I8" s="1"/>
    </row>
    <row r="9" spans="1:11" ht="15" customHeight="1" x14ac:dyDescent="0.25">
      <c r="A9" s="22" t="s">
        <v>1</v>
      </c>
      <c r="B9" s="51"/>
      <c r="C9" s="52"/>
      <c r="D9" s="52"/>
      <c r="E9" s="16"/>
      <c r="G9" s="43" t="s">
        <v>82</v>
      </c>
      <c r="H9" s="47"/>
      <c r="I9" s="1"/>
    </row>
    <row r="10" spans="1:11" ht="15" customHeight="1" thickBot="1" x14ac:dyDescent="0.3">
      <c r="A10" s="22"/>
      <c r="B10" s="22"/>
      <c r="C10" s="22"/>
      <c r="D10" s="22"/>
      <c r="E10" s="16"/>
      <c r="G10" s="43" t="s">
        <v>83</v>
      </c>
      <c r="H10" s="48">
        <f>CON_Y1_MWH+CON_Y2_MWH</f>
        <v>0</v>
      </c>
      <c r="I10" s="1"/>
    </row>
    <row r="11" spans="1:11" s="16" customFormat="1" x14ac:dyDescent="0.25">
      <c r="E11" s="23"/>
      <c r="F11" s="14"/>
      <c r="G11" s="14"/>
      <c r="H11" s="14"/>
      <c r="I11" s="14"/>
    </row>
    <row r="12" spans="1:11" s="16" customFormat="1" ht="13.8" thickBot="1" x14ac:dyDescent="0.3">
      <c r="E12" s="23"/>
      <c r="F12" s="14"/>
      <c r="G12" s="14"/>
      <c r="H12" s="14"/>
      <c r="I12" s="14"/>
    </row>
    <row r="13" spans="1:11" ht="13.8" thickTop="1" x14ac:dyDescent="0.25">
      <c r="A13" s="59" t="s">
        <v>2</v>
      </c>
      <c r="B13" s="59"/>
      <c r="C13" s="59"/>
      <c r="D13" s="59"/>
      <c r="E13" s="59"/>
      <c r="F13" s="59"/>
      <c r="G13" s="59"/>
    </row>
    <row r="14" spans="1:11" ht="15" customHeight="1" x14ac:dyDescent="0.25">
      <c r="A14" s="24"/>
      <c r="C14" s="62" t="s">
        <v>31</v>
      </c>
      <c r="D14" s="62"/>
      <c r="F14" s="63" t="s">
        <v>80</v>
      </c>
      <c r="G14" s="63"/>
    </row>
    <row r="15" spans="1:11" ht="30.75" customHeight="1" x14ac:dyDescent="0.25">
      <c r="B15" s="25" t="s">
        <v>15</v>
      </c>
      <c r="C15" s="26" t="s">
        <v>6</v>
      </c>
      <c r="D15" s="26" t="s">
        <v>7</v>
      </c>
      <c r="F15" s="40" t="s">
        <v>6</v>
      </c>
      <c r="G15" s="40" t="s">
        <v>7</v>
      </c>
    </row>
    <row r="16" spans="1:11" ht="15" customHeight="1" x14ac:dyDescent="0.25">
      <c r="B16" s="2" t="s">
        <v>8</v>
      </c>
      <c r="C16" s="9"/>
      <c r="D16" s="10"/>
      <c r="F16" s="44"/>
      <c r="G16" s="44"/>
    </row>
    <row r="17" spans="1:7" ht="15" customHeight="1" x14ac:dyDescent="0.25">
      <c r="B17" s="2" t="s">
        <v>9</v>
      </c>
      <c r="C17" s="9"/>
      <c r="D17" s="10"/>
      <c r="F17" s="44"/>
      <c r="G17" s="44"/>
    </row>
    <row r="18" spans="1:7" ht="15" customHeight="1" x14ac:dyDescent="0.25">
      <c r="B18" s="2" t="s">
        <v>10</v>
      </c>
      <c r="C18" s="9"/>
      <c r="D18" s="10"/>
      <c r="F18" s="44"/>
      <c r="G18" s="44"/>
    </row>
    <row r="19" spans="1:7" ht="15" customHeight="1" x14ac:dyDescent="0.25">
      <c r="B19" s="2" t="s">
        <v>11</v>
      </c>
      <c r="C19" s="9"/>
      <c r="D19" s="10"/>
      <c r="F19" s="44"/>
      <c r="G19" s="44"/>
    </row>
    <row r="20" spans="1:7" ht="15" customHeight="1" x14ac:dyDescent="0.25">
      <c r="B20" s="2" t="s">
        <v>13</v>
      </c>
      <c r="C20" s="9"/>
      <c r="D20" s="10"/>
      <c r="F20" s="44"/>
      <c r="G20" s="44"/>
    </row>
    <row r="21" spans="1:7" ht="15" customHeight="1" x14ac:dyDescent="0.25">
      <c r="B21" s="27" t="s">
        <v>14</v>
      </c>
      <c r="C21" s="9"/>
      <c r="D21" s="10"/>
      <c r="F21" s="44"/>
      <c r="G21" s="44"/>
    </row>
    <row r="22" spans="1:7" ht="15" customHeight="1" x14ac:dyDescent="0.25">
      <c r="B22" s="27" t="s">
        <v>4</v>
      </c>
      <c r="C22" s="11"/>
      <c r="D22" s="10"/>
      <c r="F22" s="44"/>
      <c r="G22" s="44"/>
    </row>
    <row r="23" spans="1:7" ht="15" customHeight="1" x14ac:dyDescent="0.25">
      <c r="B23" s="12"/>
      <c r="C23" s="11"/>
      <c r="D23" s="10"/>
      <c r="F23" s="44"/>
      <c r="G23" s="44"/>
    </row>
    <row r="24" spans="1:7" ht="15" customHeight="1" x14ac:dyDescent="0.25">
      <c r="B24" s="12"/>
      <c r="C24" s="11"/>
      <c r="D24" s="10"/>
      <c r="F24" s="44"/>
      <c r="G24" s="44"/>
    </row>
    <row r="25" spans="1:7" ht="30.75" customHeight="1" x14ac:dyDescent="0.25">
      <c r="A25" s="60" t="s">
        <v>16</v>
      </c>
      <c r="B25" s="61"/>
      <c r="D25" s="28"/>
      <c r="F25" s="28"/>
      <c r="G25" s="28"/>
    </row>
    <row r="26" spans="1:7" ht="15" customHeight="1" x14ac:dyDescent="0.25">
      <c r="B26" s="13"/>
      <c r="C26" s="29"/>
      <c r="D26" s="10"/>
      <c r="F26" s="29"/>
      <c r="G26" s="44"/>
    </row>
    <row r="27" spans="1:7" ht="15" customHeight="1" x14ac:dyDescent="0.25">
      <c r="B27" s="13"/>
      <c r="C27" s="30"/>
      <c r="D27" s="10"/>
      <c r="F27" s="29"/>
      <c r="G27" s="44"/>
    </row>
    <row r="28" spans="1:7" ht="15" customHeight="1" x14ac:dyDescent="0.25">
      <c r="B28" s="31" t="s">
        <v>5</v>
      </c>
      <c r="C28" s="32">
        <f>SUM(C16:C24)</f>
        <v>0</v>
      </c>
      <c r="D28" s="33">
        <f>SUM(D16:D27)</f>
        <v>0</v>
      </c>
      <c r="F28" s="32">
        <f>SUM(F16:F24)</f>
        <v>0</v>
      </c>
      <c r="G28" s="33">
        <f>SUM(G16:G27)</f>
        <v>0</v>
      </c>
    </row>
    <row r="29" spans="1:7" ht="15" customHeight="1" x14ac:dyDescent="0.25">
      <c r="A29" s="34"/>
      <c r="B29" s="35"/>
      <c r="C29" s="36"/>
      <c r="D29" s="35"/>
      <c r="E29" s="36"/>
    </row>
    <row r="30" spans="1:7" s="16" customFormat="1" ht="15" customHeight="1" x14ac:dyDescent="0.25">
      <c r="A30" s="18" t="s">
        <v>3</v>
      </c>
      <c r="B30" s="58" t="str">
        <f>CON_Utility_Name</f>
        <v>&lt;select from drop-down list&gt;</v>
      </c>
      <c r="C30" s="58"/>
      <c r="D30" s="58"/>
      <c r="E30" s="58"/>
      <c r="F30" s="14"/>
      <c r="G30" s="14"/>
    </row>
    <row r="31" spans="1:7" s="16" customFormat="1" x14ac:dyDescent="0.25">
      <c r="A31" s="37" t="s">
        <v>12</v>
      </c>
      <c r="B31" s="54">
        <v>2022</v>
      </c>
      <c r="C31" s="54"/>
      <c r="D31" s="54"/>
      <c r="E31" s="54"/>
    </row>
    <row r="32" spans="1:7" s="16" customFormat="1" x14ac:dyDescent="0.25">
      <c r="A32" s="37"/>
      <c r="B32" s="38"/>
      <c r="C32" s="38"/>
      <c r="D32" s="38"/>
      <c r="E32" s="38"/>
    </row>
    <row r="33" spans="1:9" ht="28.65" customHeight="1" x14ac:dyDescent="0.25">
      <c r="A33" s="53" t="s">
        <v>24</v>
      </c>
      <c r="B33" s="53"/>
      <c r="C33" s="53"/>
      <c r="D33" s="53"/>
      <c r="E33" s="53"/>
      <c r="F33" s="53"/>
      <c r="G33" s="53"/>
      <c r="H33" s="53"/>
      <c r="I33" s="53"/>
    </row>
    <row r="34" spans="1:9" s="8" customFormat="1" ht="270.75" customHeight="1" x14ac:dyDescent="0.25">
      <c r="A34" s="55"/>
      <c r="B34" s="55"/>
      <c r="C34" s="55"/>
      <c r="D34" s="55"/>
      <c r="E34" s="55"/>
      <c r="F34" s="55"/>
      <c r="G34" s="55"/>
      <c r="H34" s="55"/>
      <c r="I34" s="55"/>
    </row>
    <row r="35" spans="1:9" s="8" customFormat="1" x14ac:dyDescent="0.25"/>
    <row r="36" spans="1:9" s="8" customFormat="1" x14ac:dyDescent="0.25"/>
    <row r="37" spans="1:9" s="8" customFormat="1" x14ac:dyDescent="0.25"/>
    <row r="38" spans="1:9" s="8" customFormat="1" x14ac:dyDescent="0.25"/>
    <row r="39" spans="1:9" s="8" customFormat="1" x14ac:dyDescent="0.25"/>
    <row r="40" spans="1:9" s="8" customFormat="1" x14ac:dyDescent="0.25"/>
    <row r="41" spans="1:9" s="8" customFormat="1" x14ac:dyDescent="0.25"/>
    <row r="42" spans="1:9" s="8" customFormat="1" x14ac:dyDescent="0.25"/>
    <row r="43" spans="1:9" s="8" customFormat="1" x14ac:dyDescent="0.25"/>
    <row r="44" spans="1:9" s="8" customFormat="1" x14ac:dyDescent="0.25"/>
    <row r="45" spans="1:9" s="8" customFormat="1" x14ac:dyDescent="0.25"/>
    <row r="46" spans="1:9" s="8" customFormat="1" x14ac:dyDescent="0.25"/>
    <row r="47" spans="1:9" s="8" customFormat="1" x14ac:dyDescent="0.25"/>
    <row r="48" spans="1:9" s="8" customFormat="1" x14ac:dyDescent="0.25"/>
    <row r="49" s="8" customFormat="1" x14ac:dyDescent="0.25"/>
    <row r="50" s="8" customFormat="1" x14ac:dyDescent="0.25"/>
    <row r="51" s="8" customFormat="1" x14ac:dyDescent="0.25"/>
    <row r="52" s="8" customFormat="1" x14ac:dyDescent="0.25"/>
    <row r="53" s="8" customFormat="1" x14ac:dyDescent="0.25"/>
  </sheetData>
  <mergeCells count="17">
    <mergeCell ref="A1:I1"/>
    <mergeCell ref="A2:I2"/>
    <mergeCell ref="B30:E30"/>
    <mergeCell ref="F13:G13"/>
    <mergeCell ref="A13:E13"/>
    <mergeCell ref="A25:B25"/>
    <mergeCell ref="C14:D14"/>
    <mergeCell ref="F14:G14"/>
    <mergeCell ref="B5:D5"/>
    <mergeCell ref="F5:I5"/>
    <mergeCell ref="B6:D6"/>
    <mergeCell ref="B7:D7"/>
    <mergeCell ref="B8:D8"/>
    <mergeCell ref="B9:D9"/>
    <mergeCell ref="A33:I33"/>
    <mergeCell ref="B31:E31"/>
    <mergeCell ref="A34:I34"/>
  </mergeCells>
  <dataValidations xWindow="1524" yWindow="568" count="2">
    <dataValidation allowBlank="1" showInputMessage="1" showErrorMessage="1" promptTitle="Next Year" prompt="Achievement in 2021 will be included in the report submitted in 2021" sqref="G25:G28 F25:F28"/>
    <dataValidation allowBlank="1" showInputMessage="1" showErrorMessage="1" promptTitle="Next Year" prompt="Achievement in 2023 will be included in the report submitted in 2024" sqref="F16:G24"/>
  </dataValidations>
  <pageMargins left="0.7" right="0.7" top="0.75" bottom="0.75" header="0.3" footer="0.3"/>
  <pageSetup scale="97" fitToHeight="0" orientation="landscape" r:id="rId1"/>
  <rowBreaks count="1" manualBreakCount="1">
    <brk id="28" max="16383" man="1"/>
  </rowBreaks>
  <drawing r:id="rId2"/>
  <extLst>
    <ext xmlns:x14="http://schemas.microsoft.com/office/spreadsheetml/2009/9/main" uri="{CCE6A557-97BC-4b89-ADB6-D9C93CAAB3DF}">
      <x14:dataValidations xmlns:xm="http://schemas.microsoft.com/office/excel/2006/main" xWindow="1524" yWindow="568" count="1">
        <x14:dataValidation type="list" allowBlank="1" showInputMessage="1" showErrorMessage="1">
          <x14:formula1>
            <xm:f>Data!$A$4:$A$23</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topLeftCell="A2" workbookViewId="0">
      <selection activeCell="E16" sqref="E16"/>
    </sheetView>
  </sheetViews>
  <sheetFormatPr defaultRowHeight="14.4" x14ac:dyDescent="0.3"/>
  <cols>
    <col min="1" max="1" width="36.109375" bestFit="1" customWidth="1"/>
    <col min="3" max="3" width="10.5546875" customWidth="1"/>
    <col min="12" max="12" width="10.5546875" customWidth="1"/>
  </cols>
  <sheetData>
    <row r="1" spans="1:82" ht="145.80000000000001" x14ac:dyDescent="0.3">
      <c r="A1" s="39" t="s">
        <v>23</v>
      </c>
      <c r="B1" s="39" t="s">
        <v>32</v>
      </c>
      <c r="C1" s="39" t="s">
        <v>33</v>
      </c>
      <c r="D1" s="39" t="s">
        <v>34</v>
      </c>
      <c r="E1" s="39" t="s">
        <v>35</v>
      </c>
      <c r="F1" s="39" t="s">
        <v>36</v>
      </c>
      <c r="G1" s="39" t="s">
        <v>37</v>
      </c>
      <c r="H1" s="39" t="s">
        <v>38</v>
      </c>
      <c r="I1" s="39" t="s">
        <v>39</v>
      </c>
      <c r="J1" s="39" t="s">
        <v>40</v>
      </c>
      <c r="K1" s="39" t="s">
        <v>41</v>
      </c>
      <c r="L1" s="39" t="s">
        <v>42</v>
      </c>
      <c r="M1" s="39" t="s">
        <v>43</v>
      </c>
      <c r="N1" s="39" t="s">
        <v>44</v>
      </c>
      <c r="O1" s="39" t="s">
        <v>45</v>
      </c>
      <c r="P1" s="39" t="s">
        <v>46</v>
      </c>
      <c r="Q1" s="39" t="s">
        <v>47</v>
      </c>
      <c r="R1" s="39" t="s">
        <v>48</v>
      </c>
      <c r="S1" s="39" t="s">
        <v>49</v>
      </c>
      <c r="T1" s="39" t="s">
        <v>50</v>
      </c>
      <c r="U1" s="39" t="s">
        <v>51</v>
      </c>
      <c r="V1" s="39" t="s">
        <v>52</v>
      </c>
      <c r="W1" s="39" t="s">
        <v>53</v>
      </c>
      <c r="X1" s="39" t="s">
        <v>54</v>
      </c>
      <c r="Y1" s="39" t="s">
        <v>55</v>
      </c>
      <c r="Z1" s="39" t="s">
        <v>56</v>
      </c>
      <c r="AA1" s="39" t="s">
        <v>57</v>
      </c>
      <c r="AB1" s="39" t="s">
        <v>58</v>
      </c>
      <c r="AC1" s="39" t="s">
        <v>59</v>
      </c>
      <c r="AD1" s="39" t="s">
        <v>60</v>
      </c>
      <c r="AE1" s="39" t="s">
        <v>61</v>
      </c>
      <c r="AF1" s="39" t="s">
        <v>62</v>
      </c>
      <c r="AG1" s="39" t="s">
        <v>63</v>
      </c>
      <c r="AH1" s="39" t="s">
        <v>64</v>
      </c>
      <c r="AI1" s="39" t="s">
        <v>65</v>
      </c>
      <c r="AJ1" s="39" t="s">
        <v>66</v>
      </c>
      <c r="AK1" s="39" t="s">
        <v>67</v>
      </c>
      <c r="AL1" s="39" t="s">
        <v>68</v>
      </c>
      <c r="AM1" s="39" t="s">
        <v>69</v>
      </c>
      <c r="AN1" s="39" t="s">
        <v>70</v>
      </c>
      <c r="AO1" s="39" t="s">
        <v>71</v>
      </c>
      <c r="AP1" s="39" t="s">
        <v>72</v>
      </c>
      <c r="AQ1" s="39" t="s">
        <v>73</v>
      </c>
      <c r="AR1" s="39" t="s">
        <v>74</v>
      </c>
      <c r="AS1" s="39" t="s">
        <v>75</v>
      </c>
      <c r="AT1" s="39" t="s">
        <v>19</v>
      </c>
      <c r="AU1" s="39" t="s">
        <v>20</v>
      </c>
      <c r="AV1" s="39" t="s">
        <v>21</v>
      </c>
      <c r="AW1" s="39" t="s">
        <v>77</v>
      </c>
      <c r="AX1" s="39" t="s">
        <v>22</v>
      </c>
      <c r="AY1" s="39" t="s">
        <v>76</v>
      </c>
      <c r="AZ1" s="39" t="s">
        <v>23</v>
      </c>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3">
      <c r="A2" t="str">
        <f>CON_Utility_Name</f>
        <v>&lt;select from drop-down list&gt;</v>
      </c>
      <c r="B2">
        <f>+CON_Y1_Agriculture_Expend</f>
        <v>0</v>
      </c>
      <c r="C2">
        <f>+CON_Y1_Agriculture_MWH</f>
        <v>0</v>
      </c>
      <c r="D2">
        <f>+CON_Y1_Commercial_Expend</f>
        <v>0</v>
      </c>
      <c r="E2">
        <f>+CON_Y1_Commercial_MWH</f>
        <v>0</v>
      </c>
      <c r="F2">
        <f>+CON_Y1_Distribution_Expend</f>
        <v>0</v>
      </c>
      <c r="G2">
        <f>+CON_Y1_Distribution_MWH</f>
        <v>0</v>
      </c>
      <c r="H2">
        <f>+CON_Y1_Expenditures</f>
        <v>0</v>
      </c>
      <c r="I2">
        <f>+CON_Y1_Industrial_Expend</f>
        <v>0</v>
      </c>
      <c r="J2">
        <f>+CON_Y1_Industrial_MWH</f>
        <v>0</v>
      </c>
      <c r="K2">
        <f>+CON_Y1_MWH</f>
        <v>0</v>
      </c>
      <c r="L2">
        <f>+CON_Y1_NEEA_Expend</f>
        <v>0</v>
      </c>
      <c r="M2">
        <f>+CON_Y1_NEEA_MWH</f>
        <v>0</v>
      </c>
      <c r="N2">
        <f>+CON_Y1_OtherSector1_Expend</f>
        <v>0</v>
      </c>
      <c r="O2">
        <f>+CON_Y1_OtherSector1_MWH</f>
        <v>0</v>
      </c>
      <c r="P2">
        <f>+CON_Y1_OtherSector2_Expend</f>
        <v>0</v>
      </c>
      <c r="Q2">
        <f>+CON_Y1_OtherSector2_MWH</f>
        <v>0</v>
      </c>
      <c r="R2">
        <f>+CON_Y1_Production_Expend</f>
        <v>0</v>
      </c>
      <c r="S2">
        <f>+CON_Y1_Production_MWH</f>
        <v>0</v>
      </c>
      <c r="T2">
        <f>+CON_Y1_Program1_Expend</f>
        <v>0</v>
      </c>
      <c r="U2">
        <f>+CON_Y1_Program2_Expend</f>
        <v>0</v>
      </c>
      <c r="V2">
        <f>+CON_Y1_Residential_Expend</f>
        <v>0</v>
      </c>
      <c r="W2">
        <f>+CON_Y1_Residential_MWH</f>
        <v>0</v>
      </c>
      <c r="X2">
        <f>+CON_Y2_Agriculture_Expend</f>
        <v>0</v>
      </c>
      <c r="Y2">
        <f>+CON_Y2_Agriculture_MWH</f>
        <v>0</v>
      </c>
      <c r="Z2">
        <f>+CON_Y2_Commercial_Expend</f>
        <v>0</v>
      </c>
      <c r="AA2">
        <f>+CON_Y2_Commercial_MWH</f>
        <v>0</v>
      </c>
      <c r="AB2">
        <f>+CON_Y2_Distribution_Expend</f>
        <v>0</v>
      </c>
      <c r="AC2">
        <f>+CON_Y2_Distribution_MWH</f>
        <v>0</v>
      </c>
      <c r="AD2">
        <f>+CON_Y2_Expenditures</f>
        <v>0</v>
      </c>
      <c r="AE2">
        <f>+CON_Y2_Industrial_Expend</f>
        <v>0</v>
      </c>
      <c r="AF2">
        <f>+CON_Y2_Industrial_MWH</f>
        <v>0</v>
      </c>
      <c r="AG2">
        <f>+CON_Y2_MWH</f>
        <v>0</v>
      </c>
      <c r="AH2">
        <f>+CON_Y2_NEEA_Expend</f>
        <v>0</v>
      </c>
      <c r="AI2">
        <f>+CON_Y2_NEEA_MWH</f>
        <v>0</v>
      </c>
      <c r="AJ2">
        <f>+CON_Y2_OtherSector1_Expend</f>
        <v>0</v>
      </c>
      <c r="AK2">
        <f>+CON_Y2_OtherSector1_MWH</f>
        <v>0</v>
      </c>
      <c r="AL2">
        <f>+CON_Y2_OtherSector2_Expend</f>
        <v>0</v>
      </c>
      <c r="AM2">
        <f>+CON_Y2_OtherSector2_MWH</f>
        <v>0</v>
      </c>
      <c r="AN2">
        <f>+CON_Y2_Production_Expend</f>
        <v>0</v>
      </c>
      <c r="AO2">
        <f>+CON_Y2_Production_MWH</f>
        <v>0</v>
      </c>
      <c r="AP2">
        <f>+CON_Y2_Program1_Expend</f>
        <v>0</v>
      </c>
      <c r="AQ2">
        <f>+CON_Y2_Program2_Expend</f>
        <v>0</v>
      </c>
      <c r="AR2">
        <f>+CON_Y2_Residential_Expend</f>
        <v>0</v>
      </c>
      <c r="AS2">
        <f>+CON_Y2_Residential_MWH</f>
        <v>0</v>
      </c>
      <c r="AT2">
        <f>+CON_Contact_Name</f>
        <v>0</v>
      </c>
      <c r="AU2">
        <f>+CON_Email</f>
        <v>0</v>
      </c>
      <c r="AV2">
        <f>+CON_Phone</f>
        <v>0</v>
      </c>
      <c r="AW2">
        <f>CON_Potential_10Y</f>
        <v>0</v>
      </c>
      <c r="AX2">
        <f>+CON_Report_Date</f>
        <v>0</v>
      </c>
      <c r="AY2">
        <f>+CON_Target_Y1_Y2</f>
        <v>0</v>
      </c>
      <c r="AZ2" t="str">
        <f>+CON_Utility_Name</f>
        <v>&lt;select from drop-down list&gt;</v>
      </c>
    </row>
    <row r="4" spans="1:82" x14ac:dyDescent="0.3">
      <c r="A4" t="s">
        <v>87</v>
      </c>
    </row>
    <row r="5" spans="1:82" x14ac:dyDescent="0.3">
      <c r="A5" t="s">
        <v>88</v>
      </c>
    </row>
    <row r="6" spans="1:82" x14ac:dyDescent="0.3">
      <c r="A6" t="s">
        <v>89</v>
      </c>
    </row>
    <row r="7" spans="1:82" x14ac:dyDescent="0.3">
      <c r="A7" t="s">
        <v>90</v>
      </c>
    </row>
    <row r="8" spans="1:82" x14ac:dyDescent="0.3">
      <c r="A8" t="s">
        <v>91</v>
      </c>
    </row>
    <row r="9" spans="1:82" x14ac:dyDescent="0.3">
      <c r="A9" t="s">
        <v>92</v>
      </c>
    </row>
    <row r="10" spans="1:82" x14ac:dyDescent="0.3">
      <c r="A10" t="s">
        <v>93</v>
      </c>
    </row>
    <row r="11" spans="1:82" x14ac:dyDescent="0.3">
      <c r="A11" t="s">
        <v>94</v>
      </c>
    </row>
    <row r="12" spans="1:82" x14ac:dyDescent="0.3">
      <c r="A12" t="s">
        <v>95</v>
      </c>
    </row>
    <row r="13" spans="1:82" x14ac:dyDescent="0.3">
      <c r="A13" t="s">
        <v>96</v>
      </c>
    </row>
    <row r="14" spans="1:82" x14ac:dyDescent="0.3">
      <c r="A14" t="s">
        <v>97</v>
      </c>
    </row>
    <row r="15" spans="1:82" x14ac:dyDescent="0.3">
      <c r="A15" t="s">
        <v>98</v>
      </c>
    </row>
    <row r="16" spans="1:82"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34EF7-F04D-4218-953F-7A835D8EE7C1}">
  <ds:schemaRef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CON_Contact_Name</vt:lpstr>
      <vt:lpstr>CON_Email</vt:lpstr>
      <vt:lpstr>CON_Phone</vt:lpstr>
      <vt:lpstr>CON_Potential_10Y</vt:lpstr>
      <vt:lpstr>CON_Report_Date</vt:lpstr>
      <vt:lpstr>CON_Target_Y1_Y2</vt:lpstr>
      <vt:lpstr>CON_Utility_Name</vt:lpstr>
      <vt:lpstr>CON_Y1_Agriculture_Expend</vt:lpstr>
      <vt:lpstr>CON_Y1_Agriculture_MWH</vt:lpstr>
      <vt:lpstr>CON_Y1_Commercial_Expend</vt:lpstr>
      <vt:lpstr>CON_Y1_Commercial_MWH</vt:lpstr>
      <vt:lpstr>CON_Y1_Distribution_Expend</vt:lpstr>
      <vt:lpstr>CON_Y1_Distribution_MWH</vt:lpstr>
      <vt:lpstr>CON_Y1_Expenditures</vt:lpstr>
      <vt:lpstr>CON_Y1_Industrial_Expend</vt:lpstr>
      <vt:lpstr>CON_Y1_Industrial_MWH</vt:lpstr>
      <vt:lpstr>CON_Y1_MWH</vt:lpstr>
      <vt:lpstr>CON_Y1_NEEA_Expend</vt:lpstr>
      <vt:lpstr>CON_Y1_NEEA_MWH</vt:lpstr>
      <vt:lpstr>CON_Y1_OtherSector1_Expend</vt:lpstr>
      <vt:lpstr>CON_Y1_OtherSector1_MWH</vt:lpstr>
      <vt:lpstr>CON_Y1_OtherSector2_Expend</vt:lpstr>
      <vt:lpstr>CON_Y1_OtherSector2_MWH</vt:lpstr>
      <vt:lpstr>CON_Y1_Production_Expend</vt:lpstr>
      <vt:lpstr>CON_Y1_Production_MWH</vt:lpstr>
      <vt:lpstr>CON_Y1_Program1_Expend</vt:lpstr>
      <vt:lpstr>CON_Y1_Program2_Expend</vt:lpstr>
      <vt:lpstr>CON_Y1_Residential_Expend</vt:lpstr>
      <vt:lpstr>CON_Y1_Residential_MWH</vt:lpstr>
      <vt:lpstr>CON_Y2_Agriculture_Expend</vt:lpstr>
      <vt:lpstr>CON_Y2_Agriculture_MWH</vt:lpstr>
      <vt:lpstr>CON_Y2_Commercial_Expend</vt:lpstr>
      <vt:lpstr>CON_Y2_Commercial_MWH</vt:lpstr>
      <vt:lpstr>CON_Y2_Distribution_Expend</vt:lpstr>
      <vt:lpstr>CON_Y2_Distribution_MWH</vt:lpstr>
      <vt:lpstr>CON_Y2_Expenditures</vt:lpstr>
      <vt:lpstr>CON_Y2_Industrial_Expend</vt:lpstr>
      <vt:lpstr>CON_Y2_Industrial_MWH</vt:lpstr>
      <vt:lpstr>CON_Y2_MWH</vt:lpstr>
      <vt:lpstr>CON_Y2_NEEA_Expend</vt:lpstr>
      <vt:lpstr>CON_Y2_NEEA_MWH</vt:lpstr>
      <vt:lpstr>CON_Y2_OtherSector1_Expend</vt:lpstr>
      <vt:lpstr>CON_Y2_OtherSector1_MWH</vt:lpstr>
      <vt:lpstr>CON_Y2_OtherSector2_Expend</vt:lpstr>
      <vt:lpstr>CON_Y2_OtherSector2_MWH</vt:lpstr>
      <vt:lpstr>CON_Y2_Production_Expend</vt:lpstr>
      <vt:lpstr>CON_Y2_Production_MWH</vt:lpstr>
      <vt:lpstr>CON_Y2_Program1_Expend</vt:lpstr>
      <vt:lpstr>CON_Y2_Program2_Expend</vt:lpstr>
      <vt:lpstr>CON_Y2_Residential_Expend</vt:lpstr>
      <vt:lpstr>CON_Y2_Residential_MWH</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Scharff, Austin (COM)</cp:lastModifiedBy>
  <cp:lastPrinted>2019-04-03T22:15:51Z</cp:lastPrinted>
  <dcterms:created xsi:type="dcterms:W3CDTF">2012-03-20T21:01:26Z</dcterms:created>
  <dcterms:modified xsi:type="dcterms:W3CDTF">2023-04-24T17:38:35Z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