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60" windowWidth="20955" windowHeight="11505"/>
  </bookViews>
  <sheets>
    <sheet name="Conservation Report" sheetId="2" r:id="rId1"/>
    <sheet name="Renewable Energy Report" sheetId="1" r:id="rId2"/>
  </sheets>
  <externalReferences>
    <externalReference r:id="rId3"/>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Facility">'[1]Facility Detail'!$B$412:$B$421</definedName>
    <definedName name="LaborBonus">'[1]Facility Detail'!$B$401:$B$403</definedName>
    <definedName name="OwnedCont">#REF!</definedName>
    <definedName name="_xlnm.Print_Area" localSheetId="0">'Conservation Report'!$A$1:$F$72</definedName>
    <definedName name="_xlnm.Print_Area" localSheetId="1">'Renewable Energy Report'!$A$1:$M$85</definedName>
    <definedName name="Resourc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YesNo">#REF!</definedName>
  </definedNames>
  <calcPr calcId="125725"/>
</workbook>
</file>

<file path=xl/calcChain.xml><?xml version="1.0" encoding="utf-8"?>
<calcChain xmlns="http://schemas.openxmlformats.org/spreadsheetml/2006/main">
  <c r="C18" i="2"/>
  <c r="C17"/>
  <c r="C36"/>
  <c r="C53" s="1"/>
  <c r="D29"/>
  <c r="D17"/>
  <c r="D34" s="1"/>
  <c r="C34"/>
  <c r="D71" i="1"/>
  <c r="D57"/>
  <c r="D51"/>
  <c r="B51"/>
  <c r="C50"/>
  <c r="B50"/>
  <c r="C49"/>
  <c r="B49"/>
  <c r="C48"/>
  <c r="B48"/>
  <c r="C47"/>
  <c r="B47"/>
  <c r="C46"/>
  <c r="B46"/>
  <c r="C45"/>
  <c r="B45"/>
  <c r="C44"/>
  <c r="B44"/>
  <c r="C43"/>
  <c r="B43"/>
  <c r="C42"/>
  <c r="B42"/>
  <c r="C41"/>
  <c r="B41"/>
  <c r="D33"/>
  <c r="I30"/>
  <c r="E30"/>
  <c r="M29"/>
  <c r="L29"/>
  <c r="K29"/>
  <c r="J29"/>
  <c r="I29"/>
  <c r="H29"/>
  <c r="G29"/>
  <c r="F29"/>
  <c r="E29"/>
  <c r="D29"/>
  <c r="M28"/>
  <c r="M30" s="1"/>
  <c r="L28"/>
  <c r="L30" s="1"/>
  <c r="K28"/>
  <c r="K30" s="1"/>
  <c r="J28"/>
  <c r="J30" s="1"/>
  <c r="I28"/>
  <c r="H28"/>
  <c r="H30" s="1"/>
  <c r="G28"/>
  <c r="G30" s="1"/>
  <c r="F28"/>
  <c r="F30" s="1"/>
  <c r="E28"/>
  <c r="D28"/>
  <c r="D30" s="1"/>
  <c r="C28"/>
  <c r="C30" s="1"/>
  <c r="D17"/>
  <c r="D16"/>
  <c r="D18" s="1"/>
  <c r="D20" s="1"/>
  <c r="D21" l="1"/>
</calcChain>
</file>

<file path=xl/sharedStrings.xml><?xml version="1.0" encoding="utf-8"?>
<sst xmlns="http://schemas.openxmlformats.org/spreadsheetml/2006/main" count="165" uniqueCount="84">
  <si>
    <r>
      <rPr>
        <sz val="12"/>
        <color indexed="8"/>
        <rFont val="Arial"/>
        <family val="2"/>
      </rPr>
      <t>Energy Independence Act (EIA)</t>
    </r>
    <r>
      <rPr>
        <b/>
        <sz val="12"/>
        <color indexed="8"/>
        <rFont val="Arial"/>
        <family val="2"/>
      </rPr>
      <t xml:space="preserve"> </t>
    </r>
    <r>
      <rPr>
        <sz val="12"/>
        <color indexed="8"/>
        <rFont val="Arial Black"/>
        <family val="2"/>
      </rPr>
      <t xml:space="preserve">Renewable Energy Report </t>
    </r>
  </si>
  <si>
    <t>Utility</t>
  </si>
  <si>
    <t>Avista Corporation</t>
  </si>
  <si>
    <t>19.285.040 (2)(d) No Load Growth</t>
  </si>
  <si>
    <t>Report Submittal Date</t>
  </si>
  <si>
    <t>Utility Contact Name/Dept</t>
  </si>
  <si>
    <t>John Lyons / Resource Planning</t>
  </si>
  <si>
    <t>Phone</t>
  </si>
  <si>
    <t>509-495-8515</t>
  </si>
  <si>
    <t>Email</t>
  </si>
  <si>
    <t>john.lyons@avistacorp.com</t>
  </si>
  <si>
    <t>Compliance Method</t>
  </si>
  <si>
    <t>X</t>
  </si>
  <si>
    <t xml:space="preserve">19.285.040 (2)(a) RPS Target </t>
  </si>
  <si>
    <t xml:space="preserve">19.285.050 Resource Cost  </t>
  </si>
  <si>
    <t>Loads and Resources</t>
  </si>
  <si>
    <t>2011 Annual Load (MWh)</t>
  </si>
  <si>
    <t>2012 Annual Load (MWh)</t>
  </si>
  <si>
    <t>Average of 2011 &amp; 2012 Loads (MWh)</t>
  </si>
  <si>
    <t>2013 Eligible Renewable Energy Target (% of load)</t>
  </si>
  <si>
    <t>2013 Eligible Renewable Energy Target (MWh)</t>
  </si>
  <si>
    <t>Eligible Renewables Acquisitions / Investments (MWh)</t>
  </si>
  <si>
    <t>(a)</t>
  </si>
  <si>
    <t>     (b)</t>
  </si>
  <si>
    <t>(c)</t>
  </si>
  <si>
    <t>     (d)</t>
  </si>
  <si>
    <t>     (e)</t>
  </si>
  <si>
    <t>     (f)</t>
  </si>
  <si>
    <t>     (g)</t>
  </si>
  <si>
    <t>(h)</t>
  </si>
  <si>
    <t>     (i)</t>
  </si>
  <si>
    <t>Water</t>
  </si>
  <si>
    <t>Wind</t>
  </si>
  <si>
    <t>Solar Energy</t>
  </si>
  <si>
    <t>Geothermal Energy</t>
  </si>
  <si>
    <t>Landfill Gas</t>
  </si>
  <si>
    <t>Wave, Ocean, Tidal</t>
  </si>
  <si>
    <t>Gas from Sewage Treatment</t>
  </si>
  <si>
    <t xml:space="preserve"> Biodiesel</t>
  </si>
  <si>
    <t>Biomass Energy</t>
  </si>
  <si>
    <t>Apprentice Labor</t>
  </si>
  <si>
    <t>Distributed Generation</t>
  </si>
  <si>
    <t>MWh</t>
  </si>
  <si>
    <t>MWh equivalent</t>
  </si>
  <si>
    <t>Eligible Renewable Resources (MWh)</t>
  </si>
  <si>
    <t>Renewable Energy Credits (MWh)</t>
  </si>
  <si>
    <t>Total Renewables (MWh)</t>
  </si>
  <si>
    <t>Renewable Resources</t>
  </si>
  <si>
    <t>Compliance Year</t>
  </si>
  <si>
    <r>
      <rPr>
        <b/>
        <i/>
        <sz val="10"/>
        <color indexed="60"/>
        <rFont val="Arial"/>
        <family val="2"/>
      </rPr>
      <t xml:space="preserve">Note: </t>
    </r>
    <r>
      <rPr>
        <i/>
        <sz val="10"/>
        <color indexed="60"/>
        <rFont val="Arial"/>
        <family val="2"/>
      </rPr>
      <t>Investor Owned Utilities may complete this page or attach their Utilities and Transportation Commission Renewable and Conservation filings for 2013.</t>
    </r>
  </si>
  <si>
    <t xml:space="preserve">Water </t>
  </si>
  <si>
    <t xml:space="preserve">Wave, Ocean, Tidal </t>
  </si>
  <si>
    <t>Facility Name</t>
  </si>
  <si>
    <t>Renewable Energy Credits *</t>
  </si>
  <si>
    <t>Facility Name,GUID,(REC Vintage)</t>
  </si>
  <si>
    <t>Target Year</t>
  </si>
  <si>
    <t xml:space="preserve">Renewables Notes: </t>
  </si>
  <si>
    <r>
      <rPr>
        <sz val="12"/>
        <color indexed="8"/>
        <rFont val="Arial"/>
        <family val="2"/>
      </rPr>
      <t xml:space="preserve">Energy Independence Act (I-937) </t>
    </r>
    <r>
      <rPr>
        <sz val="12"/>
        <color indexed="8"/>
        <rFont val="Arial Black"/>
        <family val="2"/>
      </rPr>
      <t xml:space="preserve">Conservation Report </t>
    </r>
  </si>
  <si>
    <t>Avista Corp.</t>
  </si>
  <si>
    <t>5-31-13</t>
  </si>
  <si>
    <t>Utility Contact Name/Dept.</t>
  </si>
  <si>
    <t>Mark Baker, Demand Side Management</t>
  </si>
  <si>
    <t>(509) 495-4864</t>
  </si>
  <si>
    <t>mark.baker@avistacorp.com</t>
  </si>
  <si>
    <r>
      <t xml:space="preserve"> </t>
    </r>
    <r>
      <rPr>
        <b/>
        <sz val="10"/>
        <color indexed="8"/>
        <rFont val="Arial"/>
        <family val="2"/>
      </rPr>
      <t>Planning</t>
    </r>
  </si>
  <si>
    <t>2012 - 2013 Planning</t>
  </si>
  <si>
    <t>Ten Year Potential (MWh)</t>
  </si>
  <si>
    <t>2012 - 2013 Target (MWh)</t>
  </si>
  <si>
    <t>Total</t>
  </si>
  <si>
    <t>Achievement</t>
  </si>
  <si>
    <t>2012 Achievement</t>
  </si>
  <si>
    <t>Conservation by Sector</t>
  </si>
  <si>
    <t>Utility Expenditures ($)</t>
  </si>
  <si>
    <t xml:space="preserve"> Residential </t>
  </si>
  <si>
    <t xml:space="preserve"> Commercial</t>
  </si>
  <si>
    <t xml:space="preserve"> Industrial</t>
  </si>
  <si>
    <t xml:space="preserve"> Agriculture</t>
  </si>
  <si>
    <t xml:space="preserve"> Distribution Efficiency</t>
  </si>
  <si>
    <t xml:space="preserve"> Production Efficiency</t>
  </si>
  <si>
    <t xml:space="preserve"> NEEA</t>
  </si>
  <si>
    <r>
      <t xml:space="preserve">Conservation expenditures </t>
    </r>
    <r>
      <rPr>
        <i/>
        <sz val="10"/>
        <color indexed="8"/>
        <rFont val="Arial"/>
        <family val="2"/>
      </rPr>
      <t xml:space="preserve">NOT </t>
    </r>
    <r>
      <rPr>
        <sz val="10"/>
        <color indexed="8"/>
        <rFont val="Arial"/>
        <family val="2"/>
      </rPr>
      <t>included in sector expenditures</t>
    </r>
  </si>
  <si>
    <t>General</t>
  </si>
  <si>
    <r>
      <t xml:space="preserve">Methodology Narrative: </t>
    </r>
    <r>
      <rPr>
        <sz val="10"/>
        <color indexed="8"/>
        <rFont val="Arial"/>
        <family val="2"/>
      </rPr>
      <t xml:space="preserve">See instructions </t>
    </r>
    <r>
      <rPr>
        <b/>
        <sz val="10"/>
        <color indexed="8"/>
        <rFont val="Arial"/>
        <family val="2"/>
      </rPr>
      <t xml:space="preserve">
</t>
    </r>
  </si>
  <si>
    <t>Conservation Notes:</t>
  </si>
</sst>
</file>

<file path=xl/styles.xml><?xml version="1.0" encoding="utf-8"?>
<styleSheet xmlns="http://schemas.openxmlformats.org/spreadsheetml/2006/main">
  <numFmts count="6">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0.0%"/>
    <numFmt numFmtId="167" formatCode="_(* #,##0.0_);_(* \(#,##0.0\);_(* &quot;-&quot;??_);_(@_)"/>
  </numFmts>
  <fonts count="26">
    <font>
      <sz val="10"/>
      <name val="Arial"/>
    </font>
    <font>
      <sz val="11"/>
      <color theme="1"/>
      <name val="Calibri"/>
      <family val="2"/>
      <scheme val="minor"/>
    </font>
    <font>
      <b/>
      <sz val="12"/>
      <color indexed="8"/>
      <name val="Arial"/>
      <family val="2"/>
    </font>
    <font>
      <sz val="12"/>
      <color indexed="8"/>
      <name val="Arial"/>
      <family val="2"/>
    </font>
    <font>
      <sz val="12"/>
      <color indexed="8"/>
      <name val="Arial Black"/>
      <family val="2"/>
    </font>
    <font>
      <sz val="10"/>
      <color theme="1"/>
      <name val="Arial"/>
      <family val="2"/>
    </font>
    <font>
      <sz val="11"/>
      <color theme="1"/>
      <name val="Arial"/>
      <family val="2"/>
    </font>
    <font>
      <b/>
      <sz val="10"/>
      <color theme="1"/>
      <name val="Arial"/>
      <family val="2"/>
    </font>
    <font>
      <i/>
      <sz val="10"/>
      <color theme="1"/>
      <name val="Arial"/>
      <family val="2"/>
    </font>
    <font>
      <i/>
      <sz val="10"/>
      <color rgb="FFC00000"/>
      <name val="Arial"/>
      <family val="2"/>
    </font>
    <font>
      <sz val="10"/>
      <name val="Arial"/>
      <family val="2"/>
    </font>
    <font>
      <u/>
      <sz val="8.25"/>
      <color theme="10"/>
      <name val="Calibri"/>
      <family val="2"/>
    </font>
    <font>
      <sz val="14"/>
      <color theme="1"/>
      <name val="Arial"/>
      <family val="2"/>
    </font>
    <font>
      <sz val="9"/>
      <color theme="1"/>
      <name val="Arial"/>
      <family val="2"/>
    </font>
    <font>
      <b/>
      <sz val="9"/>
      <color theme="1"/>
      <name val="Arial"/>
      <family val="2"/>
    </font>
    <font>
      <b/>
      <i/>
      <sz val="10"/>
      <color indexed="60"/>
      <name val="Arial"/>
      <family val="2"/>
    </font>
    <font>
      <i/>
      <sz val="10"/>
      <color indexed="60"/>
      <name val="Arial"/>
      <family val="2"/>
    </font>
    <font>
      <sz val="10"/>
      <color rgb="FFC00000"/>
      <name val="Arial"/>
      <family val="2"/>
    </font>
    <font>
      <b/>
      <sz val="10"/>
      <name val="Arial"/>
      <family val="2"/>
    </font>
    <font>
      <sz val="8"/>
      <color theme="1"/>
      <name val="Arial"/>
      <family val="2"/>
    </font>
    <font>
      <sz val="10"/>
      <color rgb="FFFF0000"/>
      <name val="Arial"/>
      <family val="2"/>
    </font>
    <font>
      <b/>
      <sz val="10"/>
      <color indexed="8"/>
      <name val="Arial"/>
      <family val="2"/>
    </font>
    <font>
      <i/>
      <sz val="10"/>
      <color indexed="8"/>
      <name val="Arial"/>
      <family val="2"/>
    </font>
    <font>
      <sz val="10"/>
      <color indexed="8"/>
      <name val="Arial"/>
      <family val="2"/>
    </font>
    <font>
      <sz val="10"/>
      <color theme="6" tint="-0.499984740745262"/>
      <name val="Arial"/>
      <family val="2"/>
    </font>
    <font>
      <b/>
      <sz val="10"/>
      <color rgb="FFFF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CC"/>
        <bgColor indexed="64"/>
      </patternFill>
    </fill>
    <fill>
      <patternFill patternType="solid">
        <fgColor rgb="FFE4E4E4"/>
        <bgColor indexed="64"/>
      </patternFill>
    </fill>
    <fill>
      <patternFill patternType="lightUp">
        <fgColor theme="0" tint="-0.499984740745262"/>
        <bgColor theme="0" tint="-4.9989318521683403E-2"/>
      </patternFill>
    </fill>
  </fills>
  <borders count="36">
    <border>
      <left/>
      <right/>
      <top/>
      <bottom/>
      <diagonal/>
    </border>
    <border>
      <left style="medium">
        <color indexed="64"/>
      </left>
      <right/>
      <top/>
      <bottom/>
      <diagonal/>
    </border>
    <border>
      <left/>
      <right/>
      <top style="thin">
        <color indexed="64"/>
      </top>
      <bottom style="hair">
        <color indexed="64"/>
      </bottom>
      <diagonal/>
    </border>
    <border>
      <left/>
      <right/>
      <top style="hair">
        <color indexed="64"/>
      </top>
      <bottom style="hair">
        <color indexed="64"/>
      </bottom>
      <diagonal/>
    </border>
    <border>
      <left style="medium">
        <color indexed="64"/>
      </left>
      <right/>
      <top/>
      <bottom style="medium">
        <color indexed="64"/>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auto="1"/>
      </bottom>
      <diagonal/>
    </border>
    <border>
      <left/>
      <right/>
      <top style="hair">
        <color indexed="64"/>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thin">
        <color indexed="64"/>
      </top>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thick">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style="thin">
        <color indexed="64"/>
      </right>
      <top/>
      <bottom style="thin">
        <color indexed="64"/>
      </bottom>
      <diagonal/>
    </border>
  </borders>
  <cellStyleXfs count="8">
    <xf numFmtId="0" fontId="0" fillId="0" borderId="0"/>
    <xf numFmtId="43" fontId="10" fillId="0" borderId="0" applyFont="0" applyFill="0" applyBorder="0" applyAlignment="0" applyProtection="0"/>
    <xf numFmtId="44" fontId="10" fillId="0" borderId="0" applyFont="0" applyFill="0" applyBorder="0" applyAlignment="0" applyProtection="0"/>
    <xf numFmtId="9" fontId="10" fillId="0" borderId="0" applyFont="0" applyFill="0" applyBorder="0" applyAlignment="0" applyProtection="0"/>
    <xf numFmtId="0" fontId="11" fillId="0" borderId="0" applyNumberFormat="0" applyFill="0" applyBorder="0" applyAlignment="0" applyProtection="0">
      <alignment vertical="top"/>
      <protection locked="0"/>
    </xf>
    <xf numFmtId="0" fontId="10" fillId="0" borderId="0"/>
    <xf numFmtId="0" fontId="1" fillId="0" borderId="0"/>
    <xf numFmtId="43" fontId="1" fillId="0" borderId="0" applyFont="0" applyFill="0" applyBorder="0" applyAlignment="0" applyProtection="0"/>
  </cellStyleXfs>
  <cellXfs count="154">
    <xf numFmtId="0" fontId="0" fillId="0" borderId="0" xfId="0"/>
    <xf numFmtId="0" fontId="2" fillId="2" borderId="0" xfId="0" applyNumberFormat="1" applyFont="1" applyFill="1" applyBorder="1" applyAlignment="1"/>
    <xf numFmtId="0" fontId="5" fillId="2" borderId="0" xfId="0" applyFont="1" applyFill="1" applyBorder="1"/>
    <xf numFmtId="0" fontId="6" fillId="2" borderId="0" xfId="0" applyFont="1" applyFill="1" applyBorder="1"/>
    <xf numFmtId="0" fontId="6" fillId="2" borderId="0" xfId="0" applyFont="1" applyFill="1" applyAlignment="1">
      <alignment horizontal="right"/>
    </xf>
    <xf numFmtId="0" fontId="5" fillId="2" borderId="0" xfId="0" applyFont="1" applyFill="1" applyBorder="1" applyAlignment="1"/>
    <xf numFmtId="0" fontId="5" fillId="2" borderId="0" xfId="0" applyFont="1" applyFill="1"/>
    <xf numFmtId="0" fontId="6" fillId="2" borderId="0" xfId="0" applyFont="1" applyFill="1"/>
    <xf numFmtId="0" fontId="6" fillId="2" borderId="1" xfId="0" applyFont="1" applyFill="1" applyBorder="1" applyAlignment="1">
      <alignment horizontal="right"/>
    </xf>
    <xf numFmtId="0" fontId="7" fillId="2" borderId="0" xfId="0" applyFont="1" applyFill="1" applyBorder="1" applyAlignment="1">
      <alignment horizontal="right"/>
    </xf>
    <xf numFmtId="0" fontId="7" fillId="2" borderId="0" xfId="0" applyFont="1" applyFill="1" applyBorder="1" applyAlignment="1">
      <alignment horizontal="left"/>
    </xf>
    <xf numFmtId="0" fontId="5" fillId="2" borderId="0" xfId="0" applyFont="1" applyFill="1" applyBorder="1" applyAlignment="1">
      <alignment horizontal="right"/>
    </xf>
    <xf numFmtId="0" fontId="8" fillId="2" borderId="0" xfId="0" applyNumberFormat="1" applyFont="1" applyFill="1" applyBorder="1"/>
    <xf numFmtId="0" fontId="9" fillId="2" borderId="0" xfId="0" applyFont="1" applyFill="1" applyBorder="1" applyAlignment="1">
      <alignment horizontal="left" vertical="center"/>
    </xf>
    <xf numFmtId="0" fontId="0" fillId="2" borderId="0" xfId="0" applyFont="1" applyFill="1" applyBorder="1" applyAlignment="1"/>
    <xf numFmtId="0" fontId="5" fillId="2" borderId="0" xfId="0" applyFont="1" applyFill="1" applyAlignment="1"/>
    <xf numFmtId="0" fontId="6" fillId="2" borderId="4" xfId="0" applyFont="1" applyFill="1" applyBorder="1" applyAlignment="1">
      <alignment horizontal="right"/>
    </xf>
    <xf numFmtId="0" fontId="5" fillId="2" borderId="0" xfId="0" applyFont="1" applyFill="1" applyAlignment="1">
      <alignment horizontal="right"/>
    </xf>
    <xf numFmtId="0" fontId="5" fillId="2" borderId="0" xfId="0" applyNumberFormat="1" applyFont="1" applyFill="1" applyBorder="1"/>
    <xf numFmtId="164" fontId="5" fillId="2" borderId="0" xfId="1" applyNumberFormat="1" applyFont="1" applyFill="1"/>
    <xf numFmtId="0" fontId="5" fillId="2" borderId="0" xfId="0" applyFont="1" applyFill="1" applyBorder="1" applyAlignment="1">
      <alignment horizontal="left"/>
    </xf>
    <xf numFmtId="0" fontId="10" fillId="2" borderId="0" xfId="0" applyFont="1" applyFill="1" applyBorder="1" applyAlignment="1">
      <alignment horizontal="right" wrapText="1"/>
    </xf>
    <xf numFmtId="0" fontId="6" fillId="2" borderId="0" xfId="0" applyFont="1" applyFill="1" applyAlignment="1">
      <alignment horizontal="right" vertical="center"/>
    </xf>
    <xf numFmtId="0" fontId="12" fillId="2" borderId="0" xfId="0" applyFont="1" applyFill="1" applyBorder="1" applyAlignment="1"/>
    <xf numFmtId="0" fontId="12" fillId="2" borderId="0" xfId="0" applyNumberFormat="1" applyFont="1" applyFill="1" applyBorder="1"/>
    <xf numFmtId="0" fontId="12" fillId="2" borderId="0" xfId="0" applyFont="1" applyFill="1"/>
    <xf numFmtId="0" fontId="9" fillId="2" borderId="0" xfId="0" applyFont="1" applyFill="1" applyAlignment="1">
      <alignment horizontal="left" vertical="center" wrapText="1"/>
    </xf>
    <xf numFmtId="0" fontId="5" fillId="2" borderId="0" xfId="0" applyFont="1" applyFill="1" applyAlignment="1">
      <alignment horizontal="center"/>
    </xf>
    <xf numFmtId="0" fontId="5" fillId="2" borderId="0" xfId="0" applyFont="1" applyFill="1" applyBorder="1" applyAlignment="1">
      <alignment horizontal="center"/>
    </xf>
    <xf numFmtId="165" fontId="5" fillId="2" borderId="0" xfId="2" applyNumberFormat="1" applyFont="1" applyFill="1" applyBorder="1" applyAlignment="1">
      <alignment horizontal="right"/>
    </xf>
    <xf numFmtId="166" fontId="5" fillId="2" borderId="0" xfId="3" applyNumberFormat="1" applyFont="1" applyFill="1" applyBorder="1" applyAlignment="1">
      <alignment horizontal="right"/>
    </xf>
    <xf numFmtId="165" fontId="5" fillId="2" borderId="0" xfId="0" applyNumberFormat="1" applyFont="1" applyFill="1" applyBorder="1"/>
    <xf numFmtId="0" fontId="10" fillId="2" borderId="0" xfId="0" applyFont="1" applyFill="1" applyBorder="1" applyAlignment="1">
      <alignment horizontal="right"/>
    </xf>
    <xf numFmtId="3" fontId="5" fillId="0" borderId="0" xfId="0" applyNumberFormat="1" applyFont="1" applyFill="1" applyBorder="1" applyAlignment="1"/>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7" fillId="2" borderId="0" xfId="0" applyFont="1" applyFill="1" applyAlignment="1">
      <alignment horizontal="right"/>
    </xf>
    <xf numFmtId="0" fontId="14" fillId="2" borderId="0" xfId="0" applyFont="1" applyFill="1" applyBorder="1" applyAlignment="1">
      <alignment horizontal="center" vertical="center" wrapText="1"/>
    </xf>
    <xf numFmtId="0" fontId="7" fillId="2" borderId="0" xfId="0" applyFont="1" applyFill="1"/>
    <xf numFmtId="0" fontId="13" fillId="2" borderId="0" xfId="0" applyFont="1" applyFill="1" applyAlignment="1">
      <alignment horizontal="center" vertical="center"/>
    </xf>
    <xf numFmtId="164" fontId="5" fillId="4" borderId="14" xfId="1" applyNumberFormat="1" applyFont="1" applyFill="1" applyBorder="1"/>
    <xf numFmtId="164" fontId="5" fillId="4" borderId="15" xfId="1" applyNumberFormat="1" applyFont="1" applyFill="1" applyBorder="1"/>
    <xf numFmtId="164" fontId="5" fillId="4" borderId="16" xfId="1" applyNumberFormat="1" applyFont="1" applyFill="1" applyBorder="1"/>
    <xf numFmtId="164" fontId="5" fillId="4" borderId="17" xfId="1" applyNumberFormat="1" applyFont="1" applyFill="1" applyBorder="1"/>
    <xf numFmtId="164" fontId="5" fillId="4" borderId="18" xfId="1" applyNumberFormat="1" applyFont="1" applyFill="1" applyBorder="1"/>
    <xf numFmtId="164" fontId="5" fillId="4" borderId="19" xfId="1" applyNumberFormat="1" applyFont="1" applyFill="1" applyBorder="1"/>
    <xf numFmtId="164" fontId="5" fillId="4" borderId="11" xfId="1" applyNumberFormat="1" applyFont="1" applyFill="1" applyBorder="1"/>
    <xf numFmtId="164" fontId="5" fillId="4" borderId="12" xfId="1" applyNumberFormat="1" applyFont="1" applyFill="1" applyBorder="1"/>
    <xf numFmtId="164" fontId="5" fillId="4" borderId="13" xfId="1" applyNumberFormat="1" applyFont="1" applyFill="1" applyBorder="1"/>
    <xf numFmtId="0" fontId="7" fillId="2" borderId="0" xfId="0" applyFont="1" applyFill="1" applyBorder="1" applyAlignment="1">
      <alignment horizontal="center"/>
    </xf>
    <xf numFmtId="0" fontId="17" fillId="0" borderId="0" xfId="0" applyFont="1" applyAlignment="1">
      <alignment wrapText="1"/>
    </xf>
    <xf numFmtId="0" fontId="17" fillId="2" borderId="0" xfId="0" applyFont="1" applyFill="1"/>
    <xf numFmtId="0" fontId="5" fillId="2" borderId="0" xfId="0" applyFont="1" applyFill="1" applyAlignment="1">
      <alignment wrapText="1"/>
    </xf>
    <xf numFmtId="0" fontId="18" fillId="2" borderId="0" xfId="0" applyFont="1" applyFill="1" applyAlignment="1">
      <alignment horizontal="right"/>
    </xf>
    <xf numFmtId="0" fontId="10" fillId="3" borderId="2" xfId="0" applyFont="1" applyFill="1" applyBorder="1" applyAlignment="1">
      <alignment horizontal="right"/>
    </xf>
    <xf numFmtId="164" fontId="5" fillId="3" borderId="20" xfId="1" applyNumberFormat="1" applyFont="1" applyFill="1" applyBorder="1"/>
    <xf numFmtId="164" fontId="5" fillId="3" borderId="15" xfId="1" applyNumberFormat="1" applyFont="1" applyFill="1" applyBorder="1"/>
    <xf numFmtId="164" fontId="5" fillId="3" borderId="16" xfId="1" applyNumberFormat="1" applyFont="1" applyFill="1" applyBorder="1"/>
    <xf numFmtId="164" fontId="5" fillId="3" borderId="21" xfId="1" applyNumberFormat="1" applyFont="1" applyFill="1" applyBorder="1"/>
    <xf numFmtId="164" fontId="5" fillId="3" borderId="22" xfId="1" applyNumberFormat="1" applyFont="1" applyFill="1" applyBorder="1"/>
    <xf numFmtId="164" fontId="5" fillId="3" borderId="23" xfId="1" applyNumberFormat="1" applyFont="1" applyFill="1" applyBorder="1"/>
    <xf numFmtId="0" fontId="7" fillId="3" borderId="3" xfId="0" applyFont="1" applyFill="1" applyBorder="1"/>
    <xf numFmtId="0" fontId="5" fillId="2" borderId="24" xfId="0" applyFont="1" applyFill="1" applyBorder="1"/>
    <xf numFmtId="0" fontId="19" fillId="3" borderId="25" xfId="0" applyFont="1" applyFill="1" applyBorder="1"/>
    <xf numFmtId="164" fontId="20" fillId="3" borderId="14" xfId="1" applyNumberFormat="1" applyFont="1" applyFill="1" applyBorder="1" applyAlignment="1">
      <alignment horizontal="center"/>
    </xf>
    <xf numFmtId="164" fontId="20" fillId="3" borderId="26" xfId="1" applyNumberFormat="1" applyFont="1" applyFill="1" applyBorder="1" applyAlignment="1">
      <alignment horizontal="center"/>
    </xf>
    <xf numFmtId="0" fontId="7" fillId="3" borderId="25" xfId="0" applyFont="1" applyFill="1" applyBorder="1"/>
    <xf numFmtId="164" fontId="5" fillId="3" borderId="26" xfId="1" applyNumberFormat="1" applyFont="1" applyFill="1" applyBorder="1"/>
    <xf numFmtId="0" fontId="5" fillId="2" borderId="0" xfId="6" applyFont="1" applyFill="1" applyBorder="1"/>
    <xf numFmtId="0" fontId="4" fillId="2" borderId="0" xfId="6" applyFont="1" applyFill="1" applyBorder="1" applyAlignment="1"/>
    <xf numFmtId="0" fontId="5" fillId="2" borderId="0" xfId="6" applyFont="1" applyFill="1"/>
    <xf numFmtId="0" fontId="7" fillId="2" borderId="0" xfId="6" applyFont="1" applyFill="1" applyBorder="1" applyAlignment="1"/>
    <xf numFmtId="0" fontId="7" fillId="2" borderId="0" xfId="6" applyFont="1" applyFill="1" applyBorder="1" applyAlignment="1">
      <alignment horizontal="right"/>
    </xf>
    <xf numFmtId="0" fontId="5" fillId="2" borderId="0" xfId="6" applyFont="1" applyFill="1" applyBorder="1" applyAlignment="1">
      <alignment horizontal="right"/>
    </xf>
    <xf numFmtId="0" fontId="8" fillId="2" borderId="0" xfId="6" applyFont="1" applyFill="1" applyBorder="1"/>
    <xf numFmtId="0" fontId="5" fillId="2" borderId="0" xfId="6" applyFont="1" applyFill="1" applyAlignment="1">
      <alignment horizontal="right"/>
    </xf>
    <xf numFmtId="0" fontId="7" fillId="2" borderId="29" xfId="6" applyFont="1" applyFill="1" applyBorder="1" applyAlignment="1">
      <alignment horizontal="center" wrapText="1"/>
    </xf>
    <xf numFmtId="164" fontId="7" fillId="5" borderId="29" xfId="7" applyNumberFormat="1" applyFont="1" applyFill="1" applyBorder="1" applyAlignment="1">
      <alignment horizontal="right"/>
    </xf>
    <xf numFmtId="0" fontId="5" fillId="2" borderId="9" xfId="6" applyFont="1" applyFill="1" applyBorder="1"/>
    <xf numFmtId="0" fontId="7" fillId="2" borderId="26" xfId="6" applyFont="1" applyFill="1" applyBorder="1" applyAlignment="1">
      <alignment horizontal="right"/>
    </xf>
    <xf numFmtId="0" fontId="7" fillId="2" borderId="30" xfId="6" applyFont="1" applyFill="1" applyBorder="1" applyAlignment="1">
      <alignment horizontal="center" wrapText="1"/>
    </xf>
    <xf numFmtId="0" fontId="10" fillId="2" borderId="25" xfId="6" applyFont="1" applyFill="1" applyBorder="1" applyAlignment="1" applyProtection="1">
      <alignment horizontal="right"/>
    </xf>
    <xf numFmtId="164" fontId="5" fillId="3" borderId="26" xfId="7" applyNumberFormat="1" applyFont="1" applyFill="1" applyBorder="1" applyAlignment="1">
      <alignment horizontal="center"/>
    </xf>
    <xf numFmtId="164" fontId="5" fillId="3" borderId="22" xfId="7" applyNumberFormat="1" applyFont="1" applyFill="1" applyBorder="1" applyAlignment="1">
      <alignment horizontal="center"/>
    </xf>
    <xf numFmtId="37" fontId="5" fillId="3" borderId="26" xfId="7" applyNumberFormat="1" applyFont="1" applyFill="1" applyBorder="1" applyAlignment="1">
      <alignment horizontal="right"/>
    </xf>
    <xf numFmtId="0" fontId="5" fillId="2" borderId="25" xfId="6" applyFont="1" applyFill="1" applyBorder="1" applyAlignment="1">
      <alignment horizontal="right"/>
    </xf>
    <xf numFmtId="164" fontId="5" fillId="3" borderId="26" xfId="6" applyNumberFormat="1" applyFont="1" applyFill="1" applyBorder="1" applyAlignment="1">
      <alignment horizontal="center"/>
    </xf>
    <xf numFmtId="0" fontId="7" fillId="3" borderId="25" xfId="6" applyFont="1" applyFill="1" applyBorder="1"/>
    <xf numFmtId="0" fontId="5" fillId="2" borderId="25" xfId="6" applyFont="1" applyFill="1" applyBorder="1" applyAlignment="1">
      <alignment horizontal="right" wrapText="1"/>
    </xf>
    <xf numFmtId="167" fontId="24" fillId="6" borderId="31" xfId="6" applyNumberFormat="1" applyFont="1" applyFill="1" applyBorder="1" applyAlignment="1">
      <alignment horizontal="center"/>
    </xf>
    <xf numFmtId="167" fontId="24" fillId="6" borderId="32" xfId="6" applyNumberFormat="1" applyFont="1" applyFill="1" applyBorder="1" applyAlignment="1">
      <alignment horizontal="center"/>
    </xf>
    <xf numFmtId="0" fontId="7" fillId="3" borderId="25" xfId="6" applyFont="1" applyFill="1" applyBorder="1" applyAlignment="1">
      <alignment horizontal="right" vertical="center" wrapText="1"/>
    </xf>
    <xf numFmtId="167" fontId="5" fillId="6" borderId="31" xfId="6" applyNumberFormat="1" applyFont="1" applyFill="1" applyBorder="1" applyAlignment="1">
      <alignment horizontal="center"/>
    </xf>
    <xf numFmtId="0" fontId="7" fillId="3" borderId="25" xfId="6" applyFont="1" applyFill="1" applyBorder="1" applyAlignment="1">
      <alignment vertical="center" wrapText="1"/>
    </xf>
    <xf numFmtId="167" fontId="5" fillId="6" borderId="33" xfId="6" applyNumberFormat="1" applyFont="1" applyFill="1" applyBorder="1" applyAlignment="1">
      <alignment horizontal="center"/>
    </xf>
    <xf numFmtId="167" fontId="5" fillId="6" borderId="34" xfId="6" applyNumberFormat="1" applyFont="1" applyFill="1" applyBorder="1" applyAlignment="1">
      <alignment horizontal="center"/>
    </xf>
    <xf numFmtId="0" fontId="7" fillId="2" borderId="35" xfId="6" applyFont="1" applyFill="1" applyBorder="1"/>
    <xf numFmtId="164" fontId="7" fillId="4" borderId="17" xfId="6" applyNumberFormat="1" applyFont="1" applyFill="1" applyBorder="1" applyAlignment="1">
      <alignment horizontal="center"/>
    </xf>
    <xf numFmtId="0" fontId="7" fillId="2" borderId="0" xfId="6" applyFont="1" applyFill="1" applyBorder="1"/>
    <xf numFmtId="164" fontId="7" fillId="2" borderId="0" xfId="6" applyNumberFormat="1" applyFont="1" applyFill="1" applyBorder="1" applyAlignment="1">
      <alignment horizontal="center"/>
    </xf>
    <xf numFmtId="164" fontId="7" fillId="2" borderId="0" xfId="7" applyNumberFormat="1" applyFont="1" applyFill="1" applyBorder="1" applyAlignment="1">
      <alignment horizontal="center"/>
    </xf>
    <xf numFmtId="0" fontId="7" fillId="4" borderId="7" xfId="6" applyFont="1" applyFill="1" applyBorder="1" applyAlignment="1">
      <alignment horizontal="left"/>
    </xf>
    <xf numFmtId="0" fontId="7" fillId="2" borderId="0" xfId="6" applyFont="1" applyFill="1" applyBorder="1" applyAlignment="1">
      <alignment horizontal="left"/>
    </xf>
    <xf numFmtId="0" fontId="5" fillId="2" borderId="0" xfId="6" applyFont="1" applyFill="1" applyAlignment="1">
      <alignment vertical="top"/>
    </xf>
    <xf numFmtId="0" fontId="7" fillId="0" borderId="0" xfId="6" applyFont="1" applyFill="1" applyBorder="1" applyAlignment="1">
      <alignment wrapText="1"/>
    </xf>
    <xf numFmtId="0" fontId="5" fillId="0" borderId="0" xfId="6" applyFont="1" applyFill="1" applyBorder="1" applyAlignment="1">
      <alignment wrapText="1"/>
    </xf>
    <xf numFmtId="0" fontId="25" fillId="2" borderId="0" xfId="6" applyFont="1" applyFill="1" applyBorder="1" applyAlignment="1">
      <alignment horizontal="left"/>
    </xf>
    <xf numFmtId="0" fontId="7" fillId="2" borderId="0" xfId="6" applyFont="1" applyFill="1"/>
    <xf numFmtId="0" fontId="7" fillId="4" borderId="7" xfId="6" applyFont="1" applyFill="1" applyBorder="1" applyAlignment="1">
      <alignment horizontal="left"/>
    </xf>
    <xf numFmtId="0" fontId="1" fillId="0" borderId="7" xfId="6" applyBorder="1" applyAlignment="1">
      <alignment horizontal="left"/>
    </xf>
    <xf numFmtId="0" fontId="7" fillId="2" borderId="0" xfId="6" applyFont="1" applyFill="1" applyBorder="1" applyAlignment="1">
      <alignment horizontal="center"/>
    </xf>
    <xf numFmtId="0" fontId="7" fillId="2" borderId="28" xfId="6" applyFont="1" applyFill="1" applyBorder="1" applyAlignment="1">
      <alignment horizontal="center"/>
    </xf>
    <xf numFmtId="0" fontId="7" fillId="2" borderId="27" xfId="6" applyFont="1" applyFill="1" applyBorder="1" applyAlignment="1"/>
    <xf numFmtId="0" fontId="7" fillId="2" borderId="0" xfId="6" applyFont="1" applyFill="1" applyBorder="1" applyAlignment="1">
      <alignment vertical="top" wrapText="1"/>
    </xf>
    <xf numFmtId="0" fontId="7" fillId="0" borderId="0" xfId="6" applyFont="1" applyFill="1" applyBorder="1" applyAlignment="1">
      <alignment wrapText="1"/>
    </xf>
    <xf numFmtId="0" fontId="5" fillId="2" borderId="27" xfId="6" applyFont="1" applyFill="1" applyBorder="1" applyAlignment="1"/>
    <xf numFmtId="0" fontId="7" fillId="3" borderId="2" xfId="6" applyFont="1" applyFill="1" applyBorder="1" applyAlignment="1">
      <alignment horizontal="left"/>
    </xf>
    <xf numFmtId="49" fontId="8" fillId="3" borderId="3" xfId="6" applyNumberFormat="1" applyFont="1" applyFill="1" applyBorder="1" applyAlignment="1">
      <alignment horizontal="left"/>
    </xf>
    <xf numFmtId="0" fontId="5" fillId="3" borderId="3" xfId="6" applyFont="1" applyFill="1" applyBorder="1" applyAlignment="1">
      <alignment horizontal="left"/>
    </xf>
    <xf numFmtId="0" fontId="7" fillId="3" borderId="3" xfId="6" applyFont="1" applyFill="1" applyBorder="1" applyAlignment="1">
      <alignment horizontal="left"/>
    </xf>
    <xf numFmtId="0" fontId="11" fillId="3" borderId="5" xfId="4" applyFill="1" applyBorder="1" applyAlignment="1" applyProtection="1">
      <alignment horizontal="left"/>
    </xf>
    <xf numFmtId="0" fontId="5" fillId="3" borderId="5" xfId="6" applyFont="1" applyFill="1" applyBorder="1" applyAlignment="1">
      <alignment horizontal="left"/>
    </xf>
    <xf numFmtId="0" fontId="7" fillId="4" borderId="14" xfId="0" applyFont="1" applyFill="1" applyBorder="1" applyAlignment="1">
      <alignment horizontal="center"/>
    </xf>
    <xf numFmtId="0" fontId="5" fillId="0" borderId="15" xfId="0" applyFont="1" applyBorder="1" applyAlignment="1"/>
    <xf numFmtId="0" fontId="5" fillId="0" borderId="16" xfId="0" applyFont="1" applyBorder="1" applyAlignment="1"/>
    <xf numFmtId="0" fontId="7" fillId="2" borderId="17" xfId="0" applyFont="1" applyFill="1" applyBorder="1" applyAlignment="1">
      <alignment horizontal="center"/>
    </xf>
    <xf numFmtId="0" fontId="5" fillId="2" borderId="18" xfId="0" applyFont="1" applyFill="1" applyBorder="1" applyAlignment="1">
      <alignment horizontal="center"/>
    </xf>
    <xf numFmtId="0" fontId="5" fillId="2" borderId="19" xfId="0" applyFont="1" applyFill="1" applyBorder="1" applyAlignment="1">
      <alignment horizontal="center"/>
    </xf>
    <xf numFmtId="0" fontId="10" fillId="2" borderId="0" xfId="0" applyFont="1" applyFill="1" applyBorder="1" applyAlignment="1">
      <alignment horizontal="right"/>
    </xf>
    <xf numFmtId="3" fontId="5" fillId="4" borderId="10" xfId="0" applyNumberFormat="1" applyFont="1" applyFill="1" applyBorder="1" applyAlignment="1"/>
    <xf numFmtId="0" fontId="9" fillId="2" borderId="0" xfId="0" applyFont="1" applyFill="1" applyAlignment="1">
      <alignment horizontal="left" wrapText="1"/>
    </xf>
    <xf numFmtId="0" fontId="5" fillId="0" borderId="0" xfId="0" applyFont="1" applyAlignment="1"/>
    <xf numFmtId="0" fontId="9" fillId="2" borderId="0" xfId="0" applyFont="1" applyFill="1" applyAlignment="1">
      <alignment horizontal="left" vertical="center" wrapText="1"/>
    </xf>
    <xf numFmtId="0" fontId="0" fillId="2" borderId="0" xfId="0" applyFill="1" applyAlignment="1">
      <alignment wrapText="1"/>
    </xf>
    <xf numFmtId="0" fontId="10" fillId="2" borderId="0" xfId="0" applyFont="1" applyFill="1" applyBorder="1" applyAlignment="1">
      <alignment horizontal="right" wrapText="1"/>
    </xf>
    <xf numFmtId="9" fontId="10" fillId="4" borderId="3" xfId="0" applyNumberFormat="1" applyFont="1" applyFill="1" applyBorder="1" applyAlignment="1"/>
    <xf numFmtId="3" fontId="5" fillId="4" borderId="3" xfId="0" applyNumberFormat="1" applyFont="1" applyFill="1" applyBorder="1" applyAlignment="1"/>
    <xf numFmtId="3" fontId="5" fillId="3" borderId="3" xfId="0" applyNumberFormat="1" applyFont="1" applyFill="1" applyBorder="1" applyAlignment="1"/>
    <xf numFmtId="0" fontId="7" fillId="2" borderId="6" xfId="0" applyFont="1" applyFill="1" applyBorder="1" applyAlignment="1">
      <alignment horizontal="center"/>
    </xf>
    <xf numFmtId="0" fontId="7" fillId="2" borderId="7" xfId="0" applyFont="1" applyFill="1" applyBorder="1" applyAlignment="1">
      <alignment horizontal="center"/>
    </xf>
    <xf numFmtId="0" fontId="7" fillId="2" borderId="8" xfId="0" applyFont="1" applyFill="1" applyBorder="1" applyAlignment="1">
      <alignment horizontal="center"/>
    </xf>
    <xf numFmtId="0" fontId="7" fillId="0" borderId="6" xfId="0" applyFont="1" applyBorder="1" applyAlignment="1">
      <alignment horizontal="center" wrapText="1"/>
    </xf>
    <xf numFmtId="0" fontId="7" fillId="0" borderId="7" xfId="0" applyFont="1" applyBorder="1" applyAlignment="1">
      <alignment horizontal="center" wrapText="1"/>
    </xf>
    <xf numFmtId="0" fontId="7" fillId="0" borderId="8" xfId="0" applyFont="1" applyBorder="1" applyAlignment="1">
      <alignment horizontal="center" wrapText="1"/>
    </xf>
    <xf numFmtId="0" fontId="7" fillId="2" borderId="0" xfId="0" applyFont="1" applyFill="1" applyBorder="1" applyAlignment="1">
      <alignment horizontal="center"/>
    </xf>
    <xf numFmtId="3" fontId="5" fillId="3" borderId="9" xfId="0" applyNumberFormat="1" applyFont="1" applyFill="1" applyBorder="1" applyAlignment="1"/>
    <xf numFmtId="0" fontId="5" fillId="3" borderId="5" xfId="0" applyFont="1" applyFill="1" applyBorder="1" applyAlignment="1"/>
    <xf numFmtId="0" fontId="7" fillId="3" borderId="2" xfId="0" applyFont="1" applyFill="1" applyBorder="1" applyAlignment="1">
      <alignment horizontal="left"/>
    </xf>
    <xf numFmtId="0" fontId="7" fillId="3" borderId="2" xfId="0" applyFont="1" applyFill="1" applyBorder="1" applyAlignment="1"/>
    <xf numFmtId="14" fontId="5" fillId="3" borderId="3" xfId="0" applyNumberFormat="1" applyFont="1" applyFill="1" applyBorder="1" applyAlignment="1">
      <alignment horizontal="left"/>
    </xf>
    <xf numFmtId="0" fontId="5" fillId="3" borderId="3" xfId="0" applyFont="1" applyFill="1" applyBorder="1" applyAlignment="1"/>
    <xf numFmtId="0" fontId="5" fillId="3" borderId="3" xfId="0" applyFont="1" applyFill="1" applyBorder="1" applyAlignment="1">
      <alignment horizontal="left"/>
    </xf>
  </cellXfs>
  <cellStyles count="8">
    <cellStyle name="Comma" xfId="1" builtinId="3"/>
    <cellStyle name="Comma 2" xfId="7"/>
    <cellStyle name="Currency" xfId="2" builtinId="4"/>
    <cellStyle name="Hyperlink" xfId="4" builtinId="8"/>
    <cellStyle name="Normal" xfId="0" builtinId="0"/>
    <cellStyle name="Normal 2" xfId="5"/>
    <cellStyle name="Normal 3" xfId="6"/>
    <cellStyle name="Percent" xfId="3"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38100</xdr:colOff>
      <xdr:row>55</xdr:row>
      <xdr:rowOff>120015</xdr:rowOff>
    </xdr:from>
    <xdr:ext cx="6134100" cy="2594610"/>
    <xdr:sp macro="" textlink="">
      <xdr:nvSpPr>
        <xdr:cNvPr id="2" name="TextBox 1"/>
        <xdr:cNvSpPr txBox="1"/>
      </xdr:nvSpPr>
      <xdr:spPr>
        <a:xfrm>
          <a:off x="38100" y="11940540"/>
          <a:ext cx="6134100" cy="2594610"/>
        </a:xfrm>
        <a:prstGeom prst="rect">
          <a:avLst/>
        </a:prstGeom>
        <a:solidFill>
          <a:schemeClr val="bg1">
            <a:lumMod val="9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solidFill>
                <a:schemeClr val="tx1"/>
              </a:solidFill>
              <a:latin typeface="+mn-lt"/>
              <a:ea typeface="+mn-ea"/>
              <a:cs typeface="+mn-cs"/>
            </a:rPr>
            <a:t>Commercial and Industrial customers are not tracked separately and aretherefore listed under "Commercial." </a:t>
          </a:r>
        </a:p>
        <a:p>
          <a:endParaRPr lang="en-US" sz="1100">
            <a:solidFill>
              <a:schemeClr val="tx1"/>
            </a:solidFill>
            <a:latin typeface="+mn-lt"/>
            <a:ea typeface="+mn-ea"/>
            <a:cs typeface="+mn-cs"/>
          </a:endParaRPr>
        </a:p>
        <a:p>
          <a:r>
            <a:rPr lang="en-US" sz="1100">
              <a:solidFill>
                <a:schemeClr val="tx1"/>
              </a:solidFill>
              <a:latin typeface="+mn-lt"/>
              <a:ea typeface="+mn-ea"/>
              <a:cs typeface="+mn-cs"/>
            </a:rPr>
            <a:t>Distribution Efficiency expenditures occurred in 2012 as part of the Company’s Smart Grid Initiative. The savings achieved in 2013 will be evaluated and reported at the end of the 2012-2013 biennium. </a:t>
          </a:r>
        </a:p>
        <a:p>
          <a:endParaRPr lang="en-US" sz="1100">
            <a:solidFill>
              <a:schemeClr val="tx1"/>
            </a:solidFill>
            <a:latin typeface="+mn-lt"/>
            <a:ea typeface="+mn-ea"/>
            <a:cs typeface="+mn-cs"/>
          </a:endParaRPr>
        </a:p>
        <a:p>
          <a:r>
            <a:rPr lang="en-US" sz="1100">
              <a:solidFill>
                <a:schemeClr val="tx1"/>
              </a:solidFill>
              <a:latin typeface="+mn-lt"/>
              <a:ea typeface="+mn-ea"/>
              <a:cs typeface="+mn-cs"/>
            </a:rPr>
            <a:t>NEEA savings will be determined and reported on a biennial basis at the end of the 2012-2013 biennium. </a:t>
          </a:r>
        </a:p>
        <a:p>
          <a:endParaRPr lang="en-US" sz="1100">
            <a:solidFill>
              <a:schemeClr val="tx1"/>
            </a:solidFill>
            <a:latin typeface="+mn-lt"/>
            <a:ea typeface="+mn-ea"/>
            <a:cs typeface="+mn-cs"/>
          </a:endParaRPr>
        </a:p>
        <a:p>
          <a:r>
            <a:rPr lang="en-US" sz="1100">
              <a:solidFill>
                <a:schemeClr val="tx1"/>
              </a:solidFill>
              <a:latin typeface="+mn-lt"/>
              <a:ea typeface="+mn-ea"/>
              <a:cs typeface="+mn-cs"/>
            </a:rPr>
            <a:t>General expenditures are not</a:t>
          </a:r>
          <a:r>
            <a:rPr lang="en-US" sz="1100" baseline="0">
              <a:solidFill>
                <a:schemeClr val="tx1"/>
              </a:solidFill>
              <a:latin typeface="+mn-lt"/>
              <a:ea typeface="+mn-ea"/>
              <a:cs typeface="+mn-cs"/>
            </a:rPr>
            <a:t> </a:t>
          </a:r>
          <a:r>
            <a:rPr lang="en-US" sz="1100">
              <a:solidFill>
                <a:schemeClr val="tx1"/>
              </a:solidFill>
              <a:latin typeface="+mn-lt"/>
              <a:ea typeface="+mn-ea"/>
              <a:cs typeface="+mn-cs"/>
            </a:rPr>
            <a:t>applied to a specific</a:t>
          </a:r>
          <a:r>
            <a:rPr lang="en-US" sz="1100" baseline="0">
              <a:solidFill>
                <a:schemeClr val="tx1"/>
              </a:solidFill>
              <a:latin typeface="+mn-lt"/>
              <a:ea typeface="+mn-ea"/>
              <a:cs typeface="+mn-cs"/>
            </a:rPr>
            <a:t> sector</a:t>
          </a:r>
          <a:r>
            <a:rPr lang="en-US" sz="1100">
              <a:solidFill>
                <a:schemeClr val="tx1"/>
              </a:solidFill>
              <a:latin typeface="+mn-lt"/>
              <a:ea typeface="+mn-ea"/>
              <a:cs typeface="+mn-cs"/>
            </a:rPr>
            <a:t>. </a:t>
          </a:r>
        </a:p>
        <a:p>
          <a:endParaRPr lang="en-US" sz="1100">
            <a:solidFill>
              <a:schemeClr val="tx1"/>
            </a:solidFill>
            <a:latin typeface="+mn-lt"/>
            <a:ea typeface="+mn-ea"/>
            <a:cs typeface="+mn-cs"/>
          </a:endParaRPr>
        </a:p>
        <a:p>
          <a:r>
            <a:rPr lang="en-US" sz="1100">
              <a:solidFill>
                <a:schemeClr val="tx1"/>
              </a:solidFill>
              <a:latin typeface="+mn-lt"/>
              <a:ea typeface="+mn-ea"/>
              <a:cs typeface="+mn-cs"/>
            </a:rPr>
            <a:t>Avista's evaluation, measurement and verification (EM&amp;V) was performed by a contracted third party to calculate the verified energy savings in accordance with the Commission’s Order.  The Company’s 2012 Annual Demand Side Management (DSM) Report (provided under separate cover) provides more data regarding Avista's 2012 programs and results.</a:t>
          </a:r>
        </a:p>
        <a:p>
          <a:endParaRPr lang="en-US"/>
        </a:p>
      </xdr:txBody>
    </xdr:sp>
    <xdr:clientData/>
  </xdr:oneCellAnchor>
  <xdr:oneCellAnchor>
    <xdr:from>
      <xdr:col>0</xdr:col>
      <xdr:colOff>45720</xdr:colOff>
      <xdr:row>37</xdr:row>
      <xdr:rowOff>228601</xdr:rowOff>
    </xdr:from>
    <xdr:ext cx="6183630" cy="2533650"/>
    <xdr:sp macro="" textlink="">
      <xdr:nvSpPr>
        <xdr:cNvPr id="3" name="TextBox 2"/>
        <xdr:cNvSpPr txBox="1"/>
      </xdr:nvSpPr>
      <xdr:spPr>
        <a:xfrm>
          <a:off x="45720" y="8439151"/>
          <a:ext cx="6183630" cy="2533650"/>
        </a:xfrm>
        <a:prstGeom prst="rect">
          <a:avLst/>
        </a:prstGeom>
        <a:solidFill>
          <a:schemeClr val="bg1">
            <a:lumMod val="9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solidFill>
                <a:schemeClr val="tx1"/>
              </a:solidFill>
              <a:latin typeface="+mn-lt"/>
              <a:ea typeface="+mn-ea"/>
              <a:cs typeface="+mn-cs"/>
            </a:rPr>
            <a:t>The Company’s energy efficiency acquisition targets for the 2012-2013 Biennium were based upon a Conservation Potential Assessment (CPA) completed as part of Avista’s 2011 Electric Integrated Resource Plan (IRP) by a third-party consultant applying methodologies consistent with the Northwest Power and Conservation Council’s (NWPCC) Sixth Power Plan.  </a:t>
          </a:r>
        </a:p>
        <a:p>
          <a:endParaRPr lang="en-US" sz="1100">
            <a:solidFill>
              <a:schemeClr val="tx1"/>
            </a:solidFill>
            <a:latin typeface="+mn-lt"/>
            <a:ea typeface="+mn-ea"/>
            <a:cs typeface="+mn-cs"/>
          </a:endParaRPr>
        </a:p>
        <a:p>
          <a:r>
            <a:rPr lang="en-US" sz="1100">
              <a:solidFill>
                <a:schemeClr val="tx1"/>
              </a:solidFill>
              <a:latin typeface="+mn-lt"/>
              <a:ea typeface="+mn-ea"/>
              <a:cs typeface="+mn-cs"/>
            </a:rPr>
            <a:t>Avista's 2012-2013 targets were approved in Order No. 01, Docket No. UE-111882, by the Washington Utilities and Transportation Commission (UTC) on February 10, 2012. Avista's targets were heard at the UTC’s open meetings on December 15, 2011 and February 10, 2012.  The Commission Order provides procedural and substantive background and detail, the web link to the documents is as follows: </a:t>
          </a:r>
          <a:r>
            <a:rPr lang="en-US" sz="1100" u="sng">
              <a:solidFill>
                <a:schemeClr val="tx1"/>
              </a:solidFill>
              <a:latin typeface="+mn-lt"/>
              <a:ea typeface="+mn-ea"/>
              <a:cs typeface="+mn-cs"/>
              <a:hlinkClick xmlns:r="http://schemas.openxmlformats.org/officeDocument/2006/relationships" r:id=""/>
            </a:rPr>
            <a:t>http://www.utc.wa.gov/docs/Pages/DocketLookup.aspx?FilingID=111882</a:t>
          </a:r>
          <a:r>
            <a:rPr lang="en-US" sz="1100">
              <a:solidFill>
                <a:schemeClr val="tx1"/>
              </a:solidFill>
              <a:latin typeface="+mn-lt"/>
              <a:ea typeface="+mn-ea"/>
              <a:cs typeface="+mn-cs"/>
            </a:rPr>
            <a:t>. </a:t>
          </a:r>
        </a:p>
        <a:p>
          <a:endParaRPr lang="en-US" sz="1100">
            <a:solidFill>
              <a:schemeClr val="tx1"/>
            </a:solidFill>
            <a:latin typeface="+mn-lt"/>
            <a:ea typeface="+mn-ea"/>
            <a:cs typeface="+mn-cs"/>
          </a:endParaRPr>
        </a:p>
        <a:p>
          <a:r>
            <a:rPr lang="en-US" sz="1100">
              <a:solidFill>
                <a:schemeClr val="tx1"/>
              </a:solidFill>
              <a:latin typeface="+mn-lt"/>
              <a:ea typeface="+mn-ea"/>
              <a:cs typeface="+mn-cs"/>
            </a:rPr>
            <a:t>The Company commited to a range of acquisition rather than a point estimate in recognition of the uncertainties inherent in the estimation process. Avista is reporting the low-range number herein,</a:t>
          </a:r>
          <a:r>
            <a:rPr lang="en-US" sz="1100" baseline="0">
              <a:solidFill>
                <a:schemeClr val="tx1"/>
              </a:solidFill>
              <a:latin typeface="+mn-lt"/>
              <a:ea typeface="+mn-ea"/>
              <a:cs typeface="+mn-cs"/>
            </a:rPr>
            <a:t> </a:t>
          </a:r>
          <a:r>
            <a:rPr lang="en-US" sz="1100">
              <a:solidFill>
                <a:schemeClr val="tx1"/>
              </a:solidFill>
              <a:latin typeface="+mn-lt"/>
              <a:ea typeface="+mn-ea"/>
              <a:cs typeface="+mn-cs"/>
            </a:rPr>
            <a:t>consistent with RCW 19.285 and WAC 480-109.</a:t>
          </a:r>
          <a:endParaRPr lang="en-US"/>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0</xdr:colOff>
      <xdr:row>73</xdr:row>
      <xdr:rowOff>0</xdr:rowOff>
    </xdr:from>
    <xdr:to>
      <xdr:col>5</xdr:col>
      <xdr:colOff>619108</xdr:colOff>
      <xdr:row>84</xdr:row>
      <xdr:rowOff>38100</xdr:rowOff>
    </xdr:to>
    <xdr:sp macro="" textlink="">
      <xdr:nvSpPr>
        <xdr:cNvPr id="2" name="TextBox 1"/>
        <xdr:cNvSpPr txBox="1"/>
      </xdr:nvSpPr>
      <xdr:spPr>
        <a:xfrm>
          <a:off x="180975" y="15154275"/>
          <a:ext cx="5400658" cy="1933575"/>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0" i="0">
              <a:solidFill>
                <a:schemeClr val="dk1"/>
              </a:solidFill>
              <a:latin typeface="+mn-lt"/>
              <a:ea typeface="+mn-ea"/>
              <a:cs typeface="+mn-cs"/>
            </a:rPr>
            <a:t>In 2008, Avista purchased 50,000 renewable energy certificates per year generated from the Stateline Wind Project for the 2012 through 2015 period to comply with RCW 19.285 requirements.  The renewable energy certificates for 2012 through 2014 have been sold because they were determined to be surplus of the Company’s needs in 2011 because of the acquisition of the Palouse Wind Power Purchase Agreement and decisions concerning the need for reserves for qualifying hydroelectric upgrades. The 2015 renewable energy certificates were not sold since they are eligible to be used for 2016 compliance obligations. </a:t>
          </a:r>
          <a:r>
            <a:rPr lang="en-US" sz="1100">
              <a:solidFill>
                <a:schemeClr val="dk1"/>
              </a:solidFill>
              <a:latin typeface="+mn-lt"/>
              <a:ea typeface="+mn-ea"/>
              <a:cs typeface="+mn-cs"/>
            </a:rPr>
            <a:t> </a:t>
          </a:r>
        </a:p>
        <a:p>
          <a:endParaRPr lang="en-US"/>
        </a:p>
      </xdr:txBody>
    </xdr:sp>
    <xdr:clientData/>
  </xdr:twoCellAnchor>
  <xdr:twoCellAnchor>
    <xdr:from>
      <xdr:col>5</xdr:col>
      <xdr:colOff>904874</xdr:colOff>
      <xdr:row>73</xdr:row>
      <xdr:rowOff>0</xdr:rowOff>
    </xdr:from>
    <xdr:to>
      <xdr:col>12</xdr:col>
      <xdr:colOff>1047749</xdr:colOff>
      <xdr:row>84</xdr:row>
      <xdr:rowOff>38100</xdr:rowOff>
    </xdr:to>
    <xdr:sp macro="" textlink="">
      <xdr:nvSpPr>
        <xdr:cNvPr id="3" name="TextBox 2"/>
        <xdr:cNvSpPr txBox="1"/>
      </xdr:nvSpPr>
      <xdr:spPr>
        <a:xfrm>
          <a:off x="5867399" y="15154275"/>
          <a:ext cx="5819775" cy="1933575"/>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a:t>Palouse Wind</a:t>
          </a:r>
          <a:r>
            <a:rPr lang="en-US" baseline="0"/>
            <a:t> number shows estimated 2013 generation and has been adjusted for completed renewable energy certificate sales, but not pending sales. </a:t>
          </a:r>
          <a:endParaRPr lang="en-US"/>
        </a:p>
      </xdr:txBody>
    </xdr:sp>
    <xdr:clientData/>
  </xdr:twoCellAnchor>
  <xdr:twoCellAnchor>
    <xdr:from>
      <xdr:col>5</xdr:col>
      <xdr:colOff>523874</xdr:colOff>
      <xdr:row>0</xdr:row>
      <xdr:rowOff>161923</xdr:rowOff>
    </xdr:from>
    <xdr:to>
      <xdr:col>11</xdr:col>
      <xdr:colOff>1000125</xdr:colOff>
      <xdr:row>23</xdr:row>
      <xdr:rowOff>57149</xdr:rowOff>
    </xdr:to>
    <xdr:sp macro="" textlink="">
      <xdr:nvSpPr>
        <xdr:cNvPr id="4" name="TextBox 3"/>
        <xdr:cNvSpPr txBox="1"/>
      </xdr:nvSpPr>
      <xdr:spPr>
        <a:xfrm>
          <a:off x="5486399" y="161923"/>
          <a:ext cx="5048251" cy="44291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lang="en-US" sz="1000" b="1">
              <a:solidFill>
                <a:schemeClr val="dk1"/>
              </a:solidFill>
              <a:effectLst/>
              <a:latin typeface="Arial" pitchFamily="34" charset="0"/>
              <a:ea typeface="+mn-ea"/>
              <a:cs typeface="Arial" pitchFamily="34" charset="0"/>
            </a:rPr>
            <a:t>Reporting Year:</a:t>
          </a:r>
          <a:endParaRPr lang="en-US" sz="1000">
            <a:solidFill>
              <a:schemeClr val="dk1"/>
            </a:solidFill>
            <a:effectLst/>
            <a:latin typeface="Arial" pitchFamily="34" charset="0"/>
            <a:ea typeface="+mn-ea"/>
            <a:cs typeface="Arial" pitchFamily="34" charset="0"/>
          </a:endParaRPr>
        </a:p>
        <a:p>
          <a:pPr>
            <a:lnSpc>
              <a:spcPts val="1200"/>
            </a:lnSpc>
          </a:pPr>
          <a:r>
            <a:rPr lang="en-US" sz="1000">
              <a:solidFill>
                <a:schemeClr val="dk1"/>
              </a:solidFill>
              <a:effectLst/>
              <a:latin typeface="Arial" pitchFamily="34" charset="0"/>
              <a:ea typeface="+mn-ea"/>
              <a:cs typeface="Arial" pitchFamily="34" charset="0"/>
            </a:rPr>
            <a:t>This renewable energy report summarizes the eligible renewables resources and renewable energy credits (RECs) that the utility has acquired by January 1, 2013 for the purpose of meeting its Energy Independence Act (EIA) renewables target for 2013. The actual resources and RECs used to comply with  the 2013 EIA target may vary from those reported here. Utilities will report in June of 2015 on the actual results for 2013.</a:t>
          </a:r>
        </a:p>
        <a:p>
          <a:pPr>
            <a:lnSpc>
              <a:spcPts val="1100"/>
            </a:lnSpc>
          </a:pPr>
          <a:endParaRPr lang="en-US" sz="1000" b="1">
            <a:solidFill>
              <a:schemeClr val="dk1"/>
            </a:solidFill>
            <a:effectLst/>
            <a:latin typeface="Arial" pitchFamily="34" charset="0"/>
            <a:ea typeface="+mn-ea"/>
            <a:cs typeface="Arial" pitchFamily="34" charset="0"/>
          </a:endParaRPr>
        </a:p>
        <a:p>
          <a:pPr>
            <a:lnSpc>
              <a:spcPts val="1100"/>
            </a:lnSpc>
          </a:pPr>
          <a:r>
            <a:rPr lang="en-US" sz="1000" b="1">
              <a:solidFill>
                <a:schemeClr val="dk1"/>
              </a:solidFill>
              <a:effectLst/>
              <a:latin typeface="Arial" pitchFamily="34" charset="0"/>
              <a:ea typeface="+mn-ea"/>
              <a:cs typeface="Arial" pitchFamily="34" charset="0"/>
            </a:rPr>
            <a:t>Compliance Methods: </a:t>
          </a: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The EIA provides three compliance methods for utilities:</a:t>
          </a:r>
        </a:p>
        <a:p>
          <a:pPr lvl="0">
            <a:lnSpc>
              <a:spcPts val="1100"/>
            </a:lnSpc>
          </a:pPr>
          <a:r>
            <a:rPr lang="en-US" sz="1000">
              <a:solidFill>
                <a:schemeClr val="dk1"/>
              </a:solidFill>
              <a:effectLst/>
              <a:latin typeface="Arial" pitchFamily="34" charset="0"/>
              <a:ea typeface="+mn-ea"/>
              <a:cs typeface="Arial" pitchFamily="34" charset="0"/>
            </a:rPr>
            <a:t>-- Meet the renewable energy target using any combination of renewable resources and RECs. The target for 2013 is 3% of the utility’s load</a:t>
          </a:r>
        </a:p>
        <a:p>
          <a:pPr lvl="0">
            <a:lnSpc>
              <a:spcPts val="1100"/>
            </a:lnSpc>
          </a:pPr>
          <a:r>
            <a:rPr lang="en-US" sz="1000">
              <a:solidFill>
                <a:schemeClr val="dk1"/>
              </a:solidFill>
              <a:effectLst/>
              <a:latin typeface="Arial" pitchFamily="34" charset="0"/>
              <a:ea typeface="+mn-ea"/>
              <a:cs typeface="Arial" pitchFamily="34" charset="0"/>
            </a:rPr>
            <a:t>-- Invest at least 4% of the utility’s annual revenue requirement in the incremental cost of renewable resources and RECs.</a:t>
          </a:r>
        </a:p>
        <a:p>
          <a:pPr lvl="0">
            <a:lnSpc>
              <a:spcPts val="1200"/>
            </a:lnSpc>
          </a:pPr>
          <a:r>
            <a:rPr lang="en-US" sz="1000">
              <a:solidFill>
                <a:schemeClr val="dk1"/>
              </a:solidFill>
              <a:effectLst/>
              <a:latin typeface="Arial" pitchFamily="34" charset="0"/>
              <a:ea typeface="+mn-ea"/>
              <a:cs typeface="Arial" pitchFamily="34" charset="0"/>
            </a:rPr>
            <a:t>-- Invest at least 1% of its annual revenue requirement in renewable resources and RECs. This option is available only to certain utilities that are not growing and not buying new non-renewable resources.</a:t>
          </a:r>
        </a:p>
        <a:p>
          <a:pPr>
            <a:lnSpc>
              <a:spcPts val="1100"/>
            </a:lnSpc>
          </a:pPr>
          <a:endParaRPr lang="en-US" sz="1000">
            <a:solidFill>
              <a:schemeClr val="dk1"/>
            </a:solidFill>
            <a:effectLst/>
            <a:latin typeface="Arial" pitchFamily="34" charset="0"/>
            <a:ea typeface="+mn-ea"/>
            <a:cs typeface="Arial" pitchFamily="34" charset="0"/>
          </a:endParaRPr>
        </a:p>
        <a:p>
          <a:pPr>
            <a:lnSpc>
              <a:spcPts val="1100"/>
            </a:lnSpc>
          </a:pPr>
          <a:r>
            <a:rPr lang="en-US" sz="1000">
              <a:solidFill>
                <a:schemeClr val="dk1"/>
              </a:solidFill>
              <a:effectLst/>
              <a:latin typeface="Arial" pitchFamily="34" charset="0"/>
              <a:ea typeface="+mn-ea"/>
              <a:cs typeface="Arial" pitchFamily="34" charset="0"/>
            </a:rPr>
            <a:t>All utilities must report the renewable resources and RECs acquired for the 2013 target year.  Utilities that elect to use a compliance method based on renewable investments must provide additional information demonstrating compliance with that method. </a:t>
          </a:r>
        </a:p>
        <a:p>
          <a:pPr>
            <a:lnSpc>
              <a:spcPts val="1200"/>
            </a:lnSpc>
          </a:pPr>
          <a:endParaRPr lang="en-US" sz="1000" i="1">
            <a:solidFill>
              <a:schemeClr val="dk1"/>
            </a:solidFill>
            <a:effectLst/>
            <a:latin typeface="Arial" pitchFamily="34" charset="0"/>
            <a:ea typeface="+mn-ea"/>
            <a:cs typeface="Arial" pitchFamily="34" charset="0"/>
          </a:endParaRPr>
        </a:p>
        <a:p>
          <a:pPr>
            <a:lnSpc>
              <a:spcPts val="1200"/>
            </a:lnSpc>
          </a:pPr>
          <a:r>
            <a:rPr lang="en-US" sz="1000" i="1">
              <a:solidFill>
                <a:schemeClr val="dk1"/>
              </a:solidFill>
              <a:effectLst/>
              <a:latin typeface="Arial" pitchFamily="34" charset="0"/>
              <a:ea typeface="+mn-ea"/>
              <a:cs typeface="Arial" pitchFamily="34" charset="0"/>
            </a:rPr>
            <a:t>NOTE: This is a general explanation of the renewable energy requirements of the Energy Independence Act, intended to help members of the public understand the information reported by the utility. Consult Chapter 19.285 RCW and Chapter 194-37 WAC for details.</a:t>
          </a:r>
          <a:endParaRPr lang="en-US" sz="1000">
            <a:solidFill>
              <a:schemeClr val="dk1"/>
            </a:solidFill>
            <a:effectLst/>
            <a:latin typeface="Arial" pitchFamily="34" charset="0"/>
            <a:ea typeface="+mn-ea"/>
            <a:cs typeface="Arial" pitchFamily="34" charset="0"/>
          </a:endParaRPr>
        </a:p>
        <a:p>
          <a:pPr>
            <a:lnSpc>
              <a:spcPts val="1000"/>
            </a:lnSpc>
          </a:pPr>
          <a:r>
            <a:rPr lang="en-US" sz="1000">
              <a:effectLst/>
              <a:latin typeface="Arial" pitchFamily="34" charset="0"/>
              <a:cs typeface="Arial" pitchFamily="34" charset="0"/>
            </a:rPr>
            <a:t/>
          </a:r>
          <a:br>
            <a:rPr lang="en-US" sz="1000">
              <a:effectLst/>
              <a:latin typeface="Arial" pitchFamily="34" charset="0"/>
              <a:cs typeface="Arial" pitchFamily="34" charset="0"/>
            </a:rPr>
          </a:br>
          <a:endParaRPr lang="en-US" sz="1000">
            <a:latin typeface="Arial" pitchFamily="34" charset="0"/>
            <a:cs typeface="Arial" pitchFamily="34" charset="0"/>
          </a:endParaRPr>
        </a:p>
      </xdr:txBody>
    </xdr:sp>
    <xdr:clientData/>
  </xdr:twoCellAnchor>
  <xdr:twoCellAnchor>
    <xdr:from>
      <xdr:col>1</xdr:col>
      <xdr:colOff>2514600</xdr:colOff>
      <xdr:row>10</xdr:row>
      <xdr:rowOff>38100</xdr:rowOff>
    </xdr:from>
    <xdr:to>
      <xdr:col>2</xdr:col>
      <xdr:colOff>32279</xdr:colOff>
      <xdr:row>10</xdr:row>
      <xdr:rowOff>190500</xdr:rowOff>
    </xdr:to>
    <xdr:sp macro="" textlink="">
      <xdr:nvSpPr>
        <xdr:cNvPr id="5" name="Rectangle 4"/>
        <xdr:cNvSpPr/>
      </xdr:nvSpPr>
      <xdr:spPr>
        <a:xfrm>
          <a:off x="2695575" y="1990725"/>
          <a:ext cx="156104"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twoCellAnchor>
    <xdr:from>
      <xdr:col>1</xdr:col>
      <xdr:colOff>2505075</xdr:colOff>
      <xdr:row>11</xdr:row>
      <xdr:rowOff>38100</xdr:rowOff>
    </xdr:from>
    <xdr:to>
      <xdr:col>2</xdr:col>
      <xdr:colOff>6667</xdr:colOff>
      <xdr:row>11</xdr:row>
      <xdr:rowOff>190500</xdr:rowOff>
    </xdr:to>
    <xdr:sp macro="" textlink="">
      <xdr:nvSpPr>
        <xdr:cNvPr id="6" name="Rectangle 5"/>
        <xdr:cNvSpPr/>
      </xdr:nvSpPr>
      <xdr:spPr>
        <a:xfrm>
          <a:off x="2686050" y="2219325"/>
          <a:ext cx="140017"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r"/>
          <a:endParaRPr lang="en-US" sz="1100"/>
        </a:p>
      </xdr:txBody>
    </xdr:sp>
    <xdr:clientData/>
  </xdr:twoCellAnchor>
  <xdr:twoCellAnchor>
    <xdr:from>
      <xdr:col>1</xdr:col>
      <xdr:colOff>2505075</xdr:colOff>
      <xdr:row>12</xdr:row>
      <xdr:rowOff>28575</xdr:rowOff>
    </xdr:from>
    <xdr:to>
      <xdr:col>2</xdr:col>
      <xdr:colOff>6667</xdr:colOff>
      <xdr:row>12</xdr:row>
      <xdr:rowOff>180975</xdr:rowOff>
    </xdr:to>
    <xdr:sp macro="" textlink="">
      <xdr:nvSpPr>
        <xdr:cNvPr id="7" name="Rectangle 6"/>
        <xdr:cNvSpPr/>
      </xdr:nvSpPr>
      <xdr:spPr>
        <a:xfrm>
          <a:off x="2686050" y="2428875"/>
          <a:ext cx="140017" cy="152400"/>
        </a:xfrm>
        <a:prstGeom prst="rect">
          <a:avLst/>
        </a:prstGeom>
        <a:noFill/>
        <a:ln w="9525">
          <a:solidFill>
            <a:schemeClr val="tx1"/>
          </a:solidFill>
          <a:miter lim="800000"/>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IETemp\Temporary%20Internet%20Files\Content.Outlook\GV19X6DU\Renewables\FINAL%20DOCUMENTS%20FOR%20FILING\Appendix%20A%20and%20F%20RCW%2019%20285%20Compliance%20Fina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mary"/>
      <sheetName val="Facility Detail"/>
      <sheetName val="Instructions"/>
      <sheetName val="Generation Rollup"/>
      <sheetName val="Appendix F"/>
    </sheetNames>
    <sheetDataSet>
      <sheetData sheetId="0">
        <row r="7">
          <cell r="C7">
            <v>5602601.4519999996</v>
          </cell>
          <cell r="D7">
            <v>5513396</v>
          </cell>
        </row>
      </sheetData>
      <sheetData sheetId="1">
        <row r="2">
          <cell r="B2" t="str">
            <v>Long Lake #3</v>
          </cell>
        </row>
        <row r="3">
          <cell r="B3" t="str">
            <v>Little Falls #4</v>
          </cell>
        </row>
        <row r="4">
          <cell r="B4" t="str">
            <v>Cabinet Gorge #2</v>
          </cell>
        </row>
        <row r="5">
          <cell r="B5" t="str">
            <v>Cabinet Gorge #3</v>
          </cell>
        </row>
        <row r="6">
          <cell r="B6" t="str">
            <v>Cabinet Gorge #4</v>
          </cell>
        </row>
        <row r="7">
          <cell r="B7" t="str">
            <v>Noxon Rapids #1</v>
          </cell>
        </row>
        <row r="8">
          <cell r="B8" t="str">
            <v>Noxon Rapids #2</v>
          </cell>
        </row>
        <row r="9">
          <cell r="B9" t="str">
            <v>Noxon Rapids #3</v>
          </cell>
        </row>
        <row r="10">
          <cell r="B10" t="str">
            <v>Noxon Rapids #4</v>
          </cell>
        </row>
        <row r="11">
          <cell r="B11" t="str">
            <v>Wanapum Fish Bypass</v>
          </cell>
        </row>
        <row r="12">
          <cell r="B12" t="str">
            <v>Palouse Wind</v>
          </cell>
        </row>
        <row r="64">
          <cell r="F64">
            <v>14197.425619726186</v>
          </cell>
        </row>
        <row r="97">
          <cell r="F97">
            <v>4862.043486025068</v>
          </cell>
        </row>
        <row r="130">
          <cell r="F130">
            <v>29008.28461994743</v>
          </cell>
        </row>
        <row r="163">
          <cell r="F163">
            <v>45807.517793306077</v>
          </cell>
        </row>
        <row r="196">
          <cell r="F196">
            <v>20517</v>
          </cell>
        </row>
        <row r="229">
          <cell r="F229">
            <v>21435</v>
          </cell>
        </row>
        <row r="262">
          <cell r="F262">
            <v>7709.3339427714673</v>
          </cell>
        </row>
        <row r="295">
          <cell r="F295">
            <v>14528.592942067989</v>
          </cell>
        </row>
        <row r="328">
          <cell r="F328">
            <v>12024</v>
          </cell>
        </row>
        <row r="361">
          <cell r="F361">
            <v>21927</v>
          </cell>
        </row>
        <row r="394">
          <cell r="F394">
            <v>309726</v>
          </cell>
        </row>
        <row r="401">
          <cell r="B401" t="str">
            <v>Eligible</v>
          </cell>
        </row>
        <row r="402">
          <cell r="B402" t="str">
            <v>Not Eligible</v>
          </cell>
        </row>
        <row r="403">
          <cell r="B403" t="str">
            <v>---</v>
          </cell>
        </row>
        <row r="413">
          <cell r="B413" t="str">
            <v>Wind</v>
          </cell>
        </row>
        <row r="414">
          <cell r="B414" t="str">
            <v>Solar</v>
          </cell>
        </row>
        <row r="415">
          <cell r="B415" t="str">
            <v>Water (Incremental Hydro)</v>
          </cell>
        </row>
        <row r="416">
          <cell r="B416" t="str">
            <v>Biomass</v>
          </cell>
        </row>
        <row r="417">
          <cell r="B417" t="str">
            <v>Geothermal</v>
          </cell>
        </row>
        <row r="418">
          <cell r="B418" t="str">
            <v>Landfill Gas</v>
          </cell>
        </row>
        <row r="419">
          <cell r="B419" t="str">
            <v>Sewage Treatment Gas</v>
          </cell>
        </row>
        <row r="420">
          <cell r="B420" t="str">
            <v>Wave, Ocean, Tidal</v>
          </cell>
        </row>
        <row r="421">
          <cell r="B421" t="str">
            <v>Biodiesel Fuel</v>
          </cell>
        </row>
      </sheetData>
      <sheetData sheetId="2" refreshError="1"/>
      <sheetData sheetId="3" refreshError="1"/>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mark.baker@avistacorp.co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john.lyons@avistacorp.com"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F55"/>
  <sheetViews>
    <sheetView tabSelected="1" view="pageBreakPreview" zoomScale="115" zoomScaleNormal="100" zoomScaleSheetLayoutView="115" workbookViewId="0">
      <selection activeCell="F1" sqref="F1"/>
    </sheetView>
  </sheetViews>
  <sheetFormatPr defaultRowHeight="12.75"/>
  <cols>
    <col min="1" max="1" width="2.7109375" style="72" customWidth="1"/>
    <col min="2" max="2" width="24.5703125" style="72" customWidth="1"/>
    <col min="3" max="3" width="16.7109375" style="72" customWidth="1"/>
    <col min="4" max="4" width="17.140625" style="72" customWidth="1"/>
    <col min="5" max="5" width="16" style="72" customWidth="1"/>
    <col min="6" max="6" width="17.140625" style="72" customWidth="1"/>
    <col min="7" max="8" width="12.5703125" style="72" customWidth="1"/>
    <col min="9" max="9" width="12.28515625" style="72" customWidth="1"/>
    <col min="10" max="10" width="12.5703125" style="72" customWidth="1"/>
    <col min="11" max="256" width="9.140625" style="72"/>
    <col min="257" max="257" width="2.7109375" style="72" customWidth="1"/>
    <col min="258" max="258" width="24.5703125" style="72" customWidth="1"/>
    <col min="259" max="259" width="16.7109375" style="72" customWidth="1"/>
    <col min="260" max="260" width="17.140625" style="72" customWidth="1"/>
    <col min="261" max="261" width="16" style="72" customWidth="1"/>
    <col min="262" max="262" width="17.140625" style="72" customWidth="1"/>
    <col min="263" max="264" width="12.5703125" style="72" customWidth="1"/>
    <col min="265" max="265" width="12.28515625" style="72" customWidth="1"/>
    <col min="266" max="266" width="12.5703125" style="72" customWidth="1"/>
    <col min="267" max="512" width="9.140625" style="72"/>
    <col min="513" max="513" width="2.7109375" style="72" customWidth="1"/>
    <col min="514" max="514" width="24.5703125" style="72" customWidth="1"/>
    <col min="515" max="515" width="16.7109375" style="72" customWidth="1"/>
    <col min="516" max="516" width="17.140625" style="72" customWidth="1"/>
    <col min="517" max="517" width="16" style="72" customWidth="1"/>
    <col min="518" max="518" width="17.140625" style="72" customWidth="1"/>
    <col min="519" max="520" width="12.5703125" style="72" customWidth="1"/>
    <col min="521" max="521" width="12.28515625" style="72" customWidth="1"/>
    <col min="522" max="522" width="12.5703125" style="72" customWidth="1"/>
    <col min="523" max="768" width="9.140625" style="72"/>
    <col min="769" max="769" width="2.7109375" style="72" customWidth="1"/>
    <col min="770" max="770" width="24.5703125" style="72" customWidth="1"/>
    <col min="771" max="771" width="16.7109375" style="72" customWidth="1"/>
    <col min="772" max="772" width="17.140625" style="72" customWidth="1"/>
    <col min="773" max="773" width="16" style="72" customWidth="1"/>
    <col min="774" max="774" width="17.140625" style="72" customWidth="1"/>
    <col min="775" max="776" width="12.5703125" style="72" customWidth="1"/>
    <col min="777" max="777" width="12.28515625" style="72" customWidth="1"/>
    <col min="778" max="778" width="12.5703125" style="72" customWidth="1"/>
    <col min="779" max="1024" width="9.140625" style="72"/>
    <col min="1025" max="1025" width="2.7109375" style="72" customWidth="1"/>
    <col min="1026" max="1026" width="24.5703125" style="72" customWidth="1"/>
    <col min="1027" max="1027" width="16.7109375" style="72" customWidth="1"/>
    <col min="1028" max="1028" width="17.140625" style="72" customWidth="1"/>
    <col min="1029" max="1029" width="16" style="72" customWidth="1"/>
    <col min="1030" max="1030" width="17.140625" style="72" customWidth="1"/>
    <col min="1031" max="1032" width="12.5703125" style="72" customWidth="1"/>
    <col min="1033" max="1033" width="12.28515625" style="72" customWidth="1"/>
    <col min="1034" max="1034" width="12.5703125" style="72" customWidth="1"/>
    <col min="1035" max="1280" width="9.140625" style="72"/>
    <col min="1281" max="1281" width="2.7109375" style="72" customWidth="1"/>
    <col min="1282" max="1282" width="24.5703125" style="72" customWidth="1"/>
    <col min="1283" max="1283" width="16.7109375" style="72" customWidth="1"/>
    <col min="1284" max="1284" width="17.140625" style="72" customWidth="1"/>
    <col min="1285" max="1285" width="16" style="72" customWidth="1"/>
    <col min="1286" max="1286" width="17.140625" style="72" customWidth="1"/>
    <col min="1287" max="1288" width="12.5703125" style="72" customWidth="1"/>
    <col min="1289" max="1289" width="12.28515625" style="72" customWidth="1"/>
    <col min="1290" max="1290" width="12.5703125" style="72" customWidth="1"/>
    <col min="1291" max="1536" width="9.140625" style="72"/>
    <col min="1537" max="1537" width="2.7109375" style="72" customWidth="1"/>
    <col min="1538" max="1538" width="24.5703125" style="72" customWidth="1"/>
    <col min="1539" max="1539" width="16.7109375" style="72" customWidth="1"/>
    <col min="1540" max="1540" width="17.140625" style="72" customWidth="1"/>
    <col min="1541" max="1541" width="16" style="72" customWidth="1"/>
    <col min="1542" max="1542" width="17.140625" style="72" customWidth="1"/>
    <col min="1543" max="1544" width="12.5703125" style="72" customWidth="1"/>
    <col min="1545" max="1545" width="12.28515625" style="72" customWidth="1"/>
    <col min="1546" max="1546" width="12.5703125" style="72" customWidth="1"/>
    <col min="1547" max="1792" width="9.140625" style="72"/>
    <col min="1793" max="1793" width="2.7109375" style="72" customWidth="1"/>
    <col min="1794" max="1794" width="24.5703125" style="72" customWidth="1"/>
    <col min="1795" max="1795" width="16.7109375" style="72" customWidth="1"/>
    <col min="1796" max="1796" width="17.140625" style="72" customWidth="1"/>
    <col min="1797" max="1797" width="16" style="72" customWidth="1"/>
    <col min="1798" max="1798" width="17.140625" style="72" customWidth="1"/>
    <col min="1799" max="1800" width="12.5703125" style="72" customWidth="1"/>
    <col min="1801" max="1801" width="12.28515625" style="72" customWidth="1"/>
    <col min="1802" max="1802" width="12.5703125" style="72" customWidth="1"/>
    <col min="1803" max="2048" width="9.140625" style="72"/>
    <col min="2049" max="2049" width="2.7109375" style="72" customWidth="1"/>
    <col min="2050" max="2050" width="24.5703125" style="72" customWidth="1"/>
    <col min="2051" max="2051" width="16.7109375" style="72" customWidth="1"/>
    <col min="2052" max="2052" width="17.140625" style="72" customWidth="1"/>
    <col min="2053" max="2053" width="16" style="72" customWidth="1"/>
    <col min="2054" max="2054" width="17.140625" style="72" customWidth="1"/>
    <col min="2055" max="2056" width="12.5703125" style="72" customWidth="1"/>
    <col min="2057" max="2057" width="12.28515625" style="72" customWidth="1"/>
    <col min="2058" max="2058" width="12.5703125" style="72" customWidth="1"/>
    <col min="2059" max="2304" width="9.140625" style="72"/>
    <col min="2305" max="2305" width="2.7109375" style="72" customWidth="1"/>
    <col min="2306" max="2306" width="24.5703125" style="72" customWidth="1"/>
    <col min="2307" max="2307" width="16.7109375" style="72" customWidth="1"/>
    <col min="2308" max="2308" width="17.140625" style="72" customWidth="1"/>
    <col min="2309" max="2309" width="16" style="72" customWidth="1"/>
    <col min="2310" max="2310" width="17.140625" style="72" customWidth="1"/>
    <col min="2311" max="2312" width="12.5703125" style="72" customWidth="1"/>
    <col min="2313" max="2313" width="12.28515625" style="72" customWidth="1"/>
    <col min="2314" max="2314" width="12.5703125" style="72" customWidth="1"/>
    <col min="2315" max="2560" width="9.140625" style="72"/>
    <col min="2561" max="2561" width="2.7109375" style="72" customWidth="1"/>
    <col min="2562" max="2562" width="24.5703125" style="72" customWidth="1"/>
    <col min="2563" max="2563" width="16.7109375" style="72" customWidth="1"/>
    <col min="2564" max="2564" width="17.140625" style="72" customWidth="1"/>
    <col min="2565" max="2565" width="16" style="72" customWidth="1"/>
    <col min="2566" max="2566" width="17.140625" style="72" customWidth="1"/>
    <col min="2567" max="2568" width="12.5703125" style="72" customWidth="1"/>
    <col min="2569" max="2569" width="12.28515625" style="72" customWidth="1"/>
    <col min="2570" max="2570" width="12.5703125" style="72" customWidth="1"/>
    <col min="2571" max="2816" width="9.140625" style="72"/>
    <col min="2817" max="2817" width="2.7109375" style="72" customWidth="1"/>
    <col min="2818" max="2818" width="24.5703125" style="72" customWidth="1"/>
    <col min="2819" max="2819" width="16.7109375" style="72" customWidth="1"/>
    <col min="2820" max="2820" width="17.140625" style="72" customWidth="1"/>
    <col min="2821" max="2821" width="16" style="72" customWidth="1"/>
    <col min="2822" max="2822" width="17.140625" style="72" customWidth="1"/>
    <col min="2823" max="2824" width="12.5703125" style="72" customWidth="1"/>
    <col min="2825" max="2825" width="12.28515625" style="72" customWidth="1"/>
    <col min="2826" max="2826" width="12.5703125" style="72" customWidth="1"/>
    <col min="2827" max="3072" width="9.140625" style="72"/>
    <col min="3073" max="3073" width="2.7109375" style="72" customWidth="1"/>
    <col min="3074" max="3074" width="24.5703125" style="72" customWidth="1"/>
    <col min="3075" max="3075" width="16.7109375" style="72" customWidth="1"/>
    <col min="3076" max="3076" width="17.140625" style="72" customWidth="1"/>
    <col min="3077" max="3077" width="16" style="72" customWidth="1"/>
    <col min="3078" max="3078" width="17.140625" style="72" customWidth="1"/>
    <col min="3079" max="3080" width="12.5703125" style="72" customWidth="1"/>
    <col min="3081" max="3081" width="12.28515625" style="72" customWidth="1"/>
    <col min="3082" max="3082" width="12.5703125" style="72" customWidth="1"/>
    <col min="3083" max="3328" width="9.140625" style="72"/>
    <col min="3329" max="3329" width="2.7109375" style="72" customWidth="1"/>
    <col min="3330" max="3330" width="24.5703125" style="72" customWidth="1"/>
    <col min="3331" max="3331" width="16.7109375" style="72" customWidth="1"/>
    <col min="3332" max="3332" width="17.140625" style="72" customWidth="1"/>
    <col min="3333" max="3333" width="16" style="72" customWidth="1"/>
    <col min="3334" max="3334" width="17.140625" style="72" customWidth="1"/>
    <col min="3335" max="3336" width="12.5703125" style="72" customWidth="1"/>
    <col min="3337" max="3337" width="12.28515625" style="72" customWidth="1"/>
    <col min="3338" max="3338" width="12.5703125" style="72" customWidth="1"/>
    <col min="3339" max="3584" width="9.140625" style="72"/>
    <col min="3585" max="3585" width="2.7109375" style="72" customWidth="1"/>
    <col min="3586" max="3586" width="24.5703125" style="72" customWidth="1"/>
    <col min="3587" max="3587" width="16.7109375" style="72" customWidth="1"/>
    <col min="3588" max="3588" width="17.140625" style="72" customWidth="1"/>
    <col min="3589" max="3589" width="16" style="72" customWidth="1"/>
    <col min="3590" max="3590" width="17.140625" style="72" customWidth="1"/>
    <col min="3591" max="3592" width="12.5703125" style="72" customWidth="1"/>
    <col min="3593" max="3593" width="12.28515625" style="72" customWidth="1"/>
    <col min="3594" max="3594" width="12.5703125" style="72" customWidth="1"/>
    <col min="3595" max="3840" width="9.140625" style="72"/>
    <col min="3841" max="3841" width="2.7109375" style="72" customWidth="1"/>
    <col min="3842" max="3842" width="24.5703125" style="72" customWidth="1"/>
    <col min="3843" max="3843" width="16.7109375" style="72" customWidth="1"/>
    <col min="3844" max="3844" width="17.140625" style="72" customWidth="1"/>
    <col min="3845" max="3845" width="16" style="72" customWidth="1"/>
    <col min="3846" max="3846" width="17.140625" style="72" customWidth="1"/>
    <col min="3847" max="3848" width="12.5703125" style="72" customWidth="1"/>
    <col min="3849" max="3849" width="12.28515625" style="72" customWidth="1"/>
    <col min="3850" max="3850" width="12.5703125" style="72" customWidth="1"/>
    <col min="3851" max="4096" width="9.140625" style="72"/>
    <col min="4097" max="4097" width="2.7109375" style="72" customWidth="1"/>
    <col min="4098" max="4098" width="24.5703125" style="72" customWidth="1"/>
    <col min="4099" max="4099" width="16.7109375" style="72" customWidth="1"/>
    <col min="4100" max="4100" width="17.140625" style="72" customWidth="1"/>
    <col min="4101" max="4101" width="16" style="72" customWidth="1"/>
    <col min="4102" max="4102" width="17.140625" style="72" customWidth="1"/>
    <col min="4103" max="4104" width="12.5703125" style="72" customWidth="1"/>
    <col min="4105" max="4105" width="12.28515625" style="72" customWidth="1"/>
    <col min="4106" max="4106" width="12.5703125" style="72" customWidth="1"/>
    <col min="4107" max="4352" width="9.140625" style="72"/>
    <col min="4353" max="4353" width="2.7109375" style="72" customWidth="1"/>
    <col min="4354" max="4354" width="24.5703125" style="72" customWidth="1"/>
    <col min="4355" max="4355" width="16.7109375" style="72" customWidth="1"/>
    <col min="4356" max="4356" width="17.140625" style="72" customWidth="1"/>
    <col min="4357" max="4357" width="16" style="72" customWidth="1"/>
    <col min="4358" max="4358" width="17.140625" style="72" customWidth="1"/>
    <col min="4359" max="4360" width="12.5703125" style="72" customWidth="1"/>
    <col min="4361" max="4361" width="12.28515625" style="72" customWidth="1"/>
    <col min="4362" max="4362" width="12.5703125" style="72" customWidth="1"/>
    <col min="4363" max="4608" width="9.140625" style="72"/>
    <col min="4609" max="4609" width="2.7109375" style="72" customWidth="1"/>
    <col min="4610" max="4610" width="24.5703125" style="72" customWidth="1"/>
    <col min="4611" max="4611" width="16.7109375" style="72" customWidth="1"/>
    <col min="4612" max="4612" width="17.140625" style="72" customWidth="1"/>
    <col min="4613" max="4613" width="16" style="72" customWidth="1"/>
    <col min="4614" max="4614" width="17.140625" style="72" customWidth="1"/>
    <col min="4615" max="4616" width="12.5703125" style="72" customWidth="1"/>
    <col min="4617" max="4617" width="12.28515625" style="72" customWidth="1"/>
    <col min="4618" max="4618" width="12.5703125" style="72" customWidth="1"/>
    <col min="4619" max="4864" width="9.140625" style="72"/>
    <col min="4865" max="4865" width="2.7109375" style="72" customWidth="1"/>
    <col min="4866" max="4866" width="24.5703125" style="72" customWidth="1"/>
    <col min="4867" max="4867" width="16.7109375" style="72" customWidth="1"/>
    <col min="4868" max="4868" width="17.140625" style="72" customWidth="1"/>
    <col min="4869" max="4869" width="16" style="72" customWidth="1"/>
    <col min="4870" max="4870" width="17.140625" style="72" customWidth="1"/>
    <col min="4871" max="4872" width="12.5703125" style="72" customWidth="1"/>
    <col min="4873" max="4873" width="12.28515625" style="72" customWidth="1"/>
    <col min="4874" max="4874" width="12.5703125" style="72" customWidth="1"/>
    <col min="4875" max="5120" width="9.140625" style="72"/>
    <col min="5121" max="5121" width="2.7109375" style="72" customWidth="1"/>
    <col min="5122" max="5122" width="24.5703125" style="72" customWidth="1"/>
    <col min="5123" max="5123" width="16.7109375" style="72" customWidth="1"/>
    <col min="5124" max="5124" width="17.140625" style="72" customWidth="1"/>
    <col min="5125" max="5125" width="16" style="72" customWidth="1"/>
    <col min="5126" max="5126" width="17.140625" style="72" customWidth="1"/>
    <col min="5127" max="5128" width="12.5703125" style="72" customWidth="1"/>
    <col min="5129" max="5129" width="12.28515625" style="72" customWidth="1"/>
    <col min="5130" max="5130" width="12.5703125" style="72" customWidth="1"/>
    <col min="5131" max="5376" width="9.140625" style="72"/>
    <col min="5377" max="5377" width="2.7109375" style="72" customWidth="1"/>
    <col min="5378" max="5378" width="24.5703125" style="72" customWidth="1"/>
    <col min="5379" max="5379" width="16.7109375" style="72" customWidth="1"/>
    <col min="5380" max="5380" width="17.140625" style="72" customWidth="1"/>
    <col min="5381" max="5381" width="16" style="72" customWidth="1"/>
    <col min="5382" max="5382" width="17.140625" style="72" customWidth="1"/>
    <col min="5383" max="5384" width="12.5703125" style="72" customWidth="1"/>
    <col min="5385" max="5385" width="12.28515625" style="72" customWidth="1"/>
    <col min="5386" max="5386" width="12.5703125" style="72" customWidth="1"/>
    <col min="5387" max="5632" width="9.140625" style="72"/>
    <col min="5633" max="5633" width="2.7109375" style="72" customWidth="1"/>
    <col min="5634" max="5634" width="24.5703125" style="72" customWidth="1"/>
    <col min="5635" max="5635" width="16.7109375" style="72" customWidth="1"/>
    <col min="5636" max="5636" width="17.140625" style="72" customWidth="1"/>
    <col min="5637" max="5637" width="16" style="72" customWidth="1"/>
    <col min="5638" max="5638" width="17.140625" style="72" customWidth="1"/>
    <col min="5639" max="5640" width="12.5703125" style="72" customWidth="1"/>
    <col min="5641" max="5641" width="12.28515625" style="72" customWidth="1"/>
    <col min="5642" max="5642" width="12.5703125" style="72" customWidth="1"/>
    <col min="5643" max="5888" width="9.140625" style="72"/>
    <col min="5889" max="5889" width="2.7109375" style="72" customWidth="1"/>
    <col min="5890" max="5890" width="24.5703125" style="72" customWidth="1"/>
    <col min="5891" max="5891" width="16.7109375" style="72" customWidth="1"/>
    <col min="5892" max="5892" width="17.140625" style="72" customWidth="1"/>
    <col min="5893" max="5893" width="16" style="72" customWidth="1"/>
    <col min="5894" max="5894" width="17.140625" style="72" customWidth="1"/>
    <col min="5895" max="5896" width="12.5703125" style="72" customWidth="1"/>
    <col min="5897" max="5897" width="12.28515625" style="72" customWidth="1"/>
    <col min="5898" max="5898" width="12.5703125" style="72" customWidth="1"/>
    <col min="5899" max="6144" width="9.140625" style="72"/>
    <col min="6145" max="6145" width="2.7109375" style="72" customWidth="1"/>
    <col min="6146" max="6146" width="24.5703125" style="72" customWidth="1"/>
    <col min="6147" max="6147" width="16.7109375" style="72" customWidth="1"/>
    <col min="6148" max="6148" width="17.140625" style="72" customWidth="1"/>
    <col min="6149" max="6149" width="16" style="72" customWidth="1"/>
    <col min="6150" max="6150" width="17.140625" style="72" customWidth="1"/>
    <col min="6151" max="6152" width="12.5703125" style="72" customWidth="1"/>
    <col min="6153" max="6153" width="12.28515625" style="72" customWidth="1"/>
    <col min="6154" max="6154" width="12.5703125" style="72" customWidth="1"/>
    <col min="6155" max="6400" width="9.140625" style="72"/>
    <col min="6401" max="6401" width="2.7109375" style="72" customWidth="1"/>
    <col min="6402" max="6402" width="24.5703125" style="72" customWidth="1"/>
    <col min="6403" max="6403" width="16.7109375" style="72" customWidth="1"/>
    <col min="6404" max="6404" width="17.140625" style="72" customWidth="1"/>
    <col min="6405" max="6405" width="16" style="72" customWidth="1"/>
    <col min="6406" max="6406" width="17.140625" style="72" customWidth="1"/>
    <col min="6407" max="6408" width="12.5703125" style="72" customWidth="1"/>
    <col min="6409" max="6409" width="12.28515625" style="72" customWidth="1"/>
    <col min="6410" max="6410" width="12.5703125" style="72" customWidth="1"/>
    <col min="6411" max="6656" width="9.140625" style="72"/>
    <col min="6657" max="6657" width="2.7109375" style="72" customWidth="1"/>
    <col min="6658" max="6658" width="24.5703125" style="72" customWidth="1"/>
    <col min="6659" max="6659" width="16.7109375" style="72" customWidth="1"/>
    <col min="6660" max="6660" width="17.140625" style="72" customWidth="1"/>
    <col min="6661" max="6661" width="16" style="72" customWidth="1"/>
    <col min="6662" max="6662" width="17.140625" style="72" customWidth="1"/>
    <col min="6663" max="6664" width="12.5703125" style="72" customWidth="1"/>
    <col min="6665" max="6665" width="12.28515625" style="72" customWidth="1"/>
    <col min="6666" max="6666" width="12.5703125" style="72" customWidth="1"/>
    <col min="6667" max="6912" width="9.140625" style="72"/>
    <col min="6913" max="6913" width="2.7109375" style="72" customWidth="1"/>
    <col min="6914" max="6914" width="24.5703125" style="72" customWidth="1"/>
    <col min="6915" max="6915" width="16.7109375" style="72" customWidth="1"/>
    <col min="6916" max="6916" width="17.140625" style="72" customWidth="1"/>
    <col min="6917" max="6917" width="16" style="72" customWidth="1"/>
    <col min="6918" max="6918" width="17.140625" style="72" customWidth="1"/>
    <col min="6919" max="6920" width="12.5703125" style="72" customWidth="1"/>
    <col min="6921" max="6921" width="12.28515625" style="72" customWidth="1"/>
    <col min="6922" max="6922" width="12.5703125" style="72" customWidth="1"/>
    <col min="6923" max="7168" width="9.140625" style="72"/>
    <col min="7169" max="7169" width="2.7109375" style="72" customWidth="1"/>
    <col min="7170" max="7170" width="24.5703125" style="72" customWidth="1"/>
    <col min="7171" max="7171" width="16.7109375" style="72" customWidth="1"/>
    <col min="7172" max="7172" width="17.140625" style="72" customWidth="1"/>
    <col min="7173" max="7173" width="16" style="72" customWidth="1"/>
    <col min="7174" max="7174" width="17.140625" style="72" customWidth="1"/>
    <col min="7175" max="7176" width="12.5703125" style="72" customWidth="1"/>
    <col min="7177" max="7177" width="12.28515625" style="72" customWidth="1"/>
    <col min="7178" max="7178" width="12.5703125" style="72" customWidth="1"/>
    <col min="7179" max="7424" width="9.140625" style="72"/>
    <col min="7425" max="7425" width="2.7109375" style="72" customWidth="1"/>
    <col min="7426" max="7426" width="24.5703125" style="72" customWidth="1"/>
    <col min="7427" max="7427" width="16.7109375" style="72" customWidth="1"/>
    <col min="7428" max="7428" width="17.140625" style="72" customWidth="1"/>
    <col min="7429" max="7429" width="16" style="72" customWidth="1"/>
    <col min="7430" max="7430" width="17.140625" style="72" customWidth="1"/>
    <col min="7431" max="7432" width="12.5703125" style="72" customWidth="1"/>
    <col min="7433" max="7433" width="12.28515625" style="72" customWidth="1"/>
    <col min="7434" max="7434" width="12.5703125" style="72" customWidth="1"/>
    <col min="7435" max="7680" width="9.140625" style="72"/>
    <col min="7681" max="7681" width="2.7109375" style="72" customWidth="1"/>
    <col min="7682" max="7682" width="24.5703125" style="72" customWidth="1"/>
    <col min="7683" max="7683" width="16.7109375" style="72" customWidth="1"/>
    <col min="7684" max="7684" width="17.140625" style="72" customWidth="1"/>
    <col min="7685" max="7685" width="16" style="72" customWidth="1"/>
    <col min="7686" max="7686" width="17.140625" style="72" customWidth="1"/>
    <col min="7687" max="7688" width="12.5703125" style="72" customWidth="1"/>
    <col min="7689" max="7689" width="12.28515625" style="72" customWidth="1"/>
    <col min="7690" max="7690" width="12.5703125" style="72" customWidth="1"/>
    <col min="7691" max="7936" width="9.140625" style="72"/>
    <col min="7937" max="7937" width="2.7109375" style="72" customWidth="1"/>
    <col min="7938" max="7938" width="24.5703125" style="72" customWidth="1"/>
    <col min="7939" max="7939" width="16.7109375" style="72" customWidth="1"/>
    <col min="7940" max="7940" width="17.140625" style="72" customWidth="1"/>
    <col min="7941" max="7941" width="16" style="72" customWidth="1"/>
    <col min="7942" max="7942" width="17.140625" style="72" customWidth="1"/>
    <col min="7943" max="7944" width="12.5703125" style="72" customWidth="1"/>
    <col min="7945" max="7945" width="12.28515625" style="72" customWidth="1"/>
    <col min="7946" max="7946" width="12.5703125" style="72" customWidth="1"/>
    <col min="7947" max="8192" width="9.140625" style="72"/>
    <col min="8193" max="8193" width="2.7109375" style="72" customWidth="1"/>
    <col min="8194" max="8194" width="24.5703125" style="72" customWidth="1"/>
    <col min="8195" max="8195" width="16.7109375" style="72" customWidth="1"/>
    <col min="8196" max="8196" width="17.140625" style="72" customWidth="1"/>
    <col min="8197" max="8197" width="16" style="72" customWidth="1"/>
    <col min="8198" max="8198" width="17.140625" style="72" customWidth="1"/>
    <col min="8199" max="8200" width="12.5703125" style="72" customWidth="1"/>
    <col min="8201" max="8201" width="12.28515625" style="72" customWidth="1"/>
    <col min="8202" max="8202" width="12.5703125" style="72" customWidth="1"/>
    <col min="8203" max="8448" width="9.140625" style="72"/>
    <col min="8449" max="8449" width="2.7109375" style="72" customWidth="1"/>
    <col min="8450" max="8450" width="24.5703125" style="72" customWidth="1"/>
    <col min="8451" max="8451" width="16.7109375" style="72" customWidth="1"/>
    <col min="8452" max="8452" width="17.140625" style="72" customWidth="1"/>
    <col min="8453" max="8453" width="16" style="72" customWidth="1"/>
    <col min="8454" max="8454" width="17.140625" style="72" customWidth="1"/>
    <col min="8455" max="8456" width="12.5703125" style="72" customWidth="1"/>
    <col min="8457" max="8457" width="12.28515625" style="72" customWidth="1"/>
    <col min="8458" max="8458" width="12.5703125" style="72" customWidth="1"/>
    <col min="8459" max="8704" width="9.140625" style="72"/>
    <col min="8705" max="8705" width="2.7109375" style="72" customWidth="1"/>
    <col min="8706" max="8706" width="24.5703125" style="72" customWidth="1"/>
    <col min="8707" max="8707" width="16.7109375" style="72" customWidth="1"/>
    <col min="8708" max="8708" width="17.140625" style="72" customWidth="1"/>
    <col min="8709" max="8709" width="16" style="72" customWidth="1"/>
    <col min="8710" max="8710" width="17.140625" style="72" customWidth="1"/>
    <col min="8711" max="8712" width="12.5703125" style="72" customWidth="1"/>
    <col min="8713" max="8713" width="12.28515625" style="72" customWidth="1"/>
    <col min="8714" max="8714" width="12.5703125" style="72" customWidth="1"/>
    <col min="8715" max="8960" width="9.140625" style="72"/>
    <col min="8961" max="8961" width="2.7109375" style="72" customWidth="1"/>
    <col min="8962" max="8962" width="24.5703125" style="72" customWidth="1"/>
    <col min="8963" max="8963" width="16.7109375" style="72" customWidth="1"/>
    <col min="8964" max="8964" width="17.140625" style="72" customWidth="1"/>
    <col min="8965" max="8965" width="16" style="72" customWidth="1"/>
    <col min="8966" max="8966" width="17.140625" style="72" customWidth="1"/>
    <col min="8967" max="8968" width="12.5703125" style="72" customWidth="1"/>
    <col min="8969" max="8969" width="12.28515625" style="72" customWidth="1"/>
    <col min="8970" max="8970" width="12.5703125" style="72" customWidth="1"/>
    <col min="8971" max="9216" width="9.140625" style="72"/>
    <col min="9217" max="9217" width="2.7109375" style="72" customWidth="1"/>
    <col min="9218" max="9218" width="24.5703125" style="72" customWidth="1"/>
    <col min="9219" max="9219" width="16.7109375" style="72" customWidth="1"/>
    <col min="9220" max="9220" width="17.140625" style="72" customWidth="1"/>
    <col min="9221" max="9221" width="16" style="72" customWidth="1"/>
    <col min="9222" max="9222" width="17.140625" style="72" customWidth="1"/>
    <col min="9223" max="9224" width="12.5703125" style="72" customWidth="1"/>
    <col min="9225" max="9225" width="12.28515625" style="72" customWidth="1"/>
    <col min="9226" max="9226" width="12.5703125" style="72" customWidth="1"/>
    <col min="9227" max="9472" width="9.140625" style="72"/>
    <col min="9473" max="9473" width="2.7109375" style="72" customWidth="1"/>
    <col min="9474" max="9474" width="24.5703125" style="72" customWidth="1"/>
    <col min="9475" max="9475" width="16.7109375" style="72" customWidth="1"/>
    <col min="9476" max="9476" width="17.140625" style="72" customWidth="1"/>
    <col min="9477" max="9477" width="16" style="72" customWidth="1"/>
    <col min="9478" max="9478" width="17.140625" style="72" customWidth="1"/>
    <col min="9479" max="9480" width="12.5703125" style="72" customWidth="1"/>
    <col min="9481" max="9481" width="12.28515625" style="72" customWidth="1"/>
    <col min="9482" max="9482" width="12.5703125" style="72" customWidth="1"/>
    <col min="9483" max="9728" width="9.140625" style="72"/>
    <col min="9729" max="9729" width="2.7109375" style="72" customWidth="1"/>
    <col min="9730" max="9730" width="24.5703125" style="72" customWidth="1"/>
    <col min="9731" max="9731" width="16.7109375" style="72" customWidth="1"/>
    <col min="9732" max="9732" width="17.140625" style="72" customWidth="1"/>
    <col min="9733" max="9733" width="16" style="72" customWidth="1"/>
    <col min="9734" max="9734" width="17.140625" style="72" customWidth="1"/>
    <col min="9735" max="9736" width="12.5703125" style="72" customWidth="1"/>
    <col min="9737" max="9737" width="12.28515625" style="72" customWidth="1"/>
    <col min="9738" max="9738" width="12.5703125" style="72" customWidth="1"/>
    <col min="9739" max="9984" width="9.140625" style="72"/>
    <col min="9985" max="9985" width="2.7109375" style="72" customWidth="1"/>
    <col min="9986" max="9986" width="24.5703125" style="72" customWidth="1"/>
    <col min="9987" max="9987" width="16.7109375" style="72" customWidth="1"/>
    <col min="9988" max="9988" width="17.140625" style="72" customWidth="1"/>
    <col min="9989" max="9989" width="16" style="72" customWidth="1"/>
    <col min="9990" max="9990" width="17.140625" style="72" customWidth="1"/>
    <col min="9991" max="9992" width="12.5703125" style="72" customWidth="1"/>
    <col min="9993" max="9993" width="12.28515625" style="72" customWidth="1"/>
    <col min="9994" max="9994" width="12.5703125" style="72" customWidth="1"/>
    <col min="9995" max="10240" width="9.140625" style="72"/>
    <col min="10241" max="10241" width="2.7109375" style="72" customWidth="1"/>
    <col min="10242" max="10242" width="24.5703125" style="72" customWidth="1"/>
    <col min="10243" max="10243" width="16.7109375" style="72" customWidth="1"/>
    <col min="10244" max="10244" width="17.140625" style="72" customWidth="1"/>
    <col min="10245" max="10245" width="16" style="72" customWidth="1"/>
    <col min="10246" max="10246" width="17.140625" style="72" customWidth="1"/>
    <col min="10247" max="10248" width="12.5703125" style="72" customWidth="1"/>
    <col min="10249" max="10249" width="12.28515625" style="72" customWidth="1"/>
    <col min="10250" max="10250" width="12.5703125" style="72" customWidth="1"/>
    <col min="10251" max="10496" width="9.140625" style="72"/>
    <col min="10497" max="10497" width="2.7109375" style="72" customWidth="1"/>
    <col min="10498" max="10498" width="24.5703125" style="72" customWidth="1"/>
    <col min="10499" max="10499" width="16.7109375" style="72" customWidth="1"/>
    <col min="10500" max="10500" width="17.140625" style="72" customWidth="1"/>
    <col min="10501" max="10501" width="16" style="72" customWidth="1"/>
    <col min="10502" max="10502" width="17.140625" style="72" customWidth="1"/>
    <col min="10503" max="10504" width="12.5703125" style="72" customWidth="1"/>
    <col min="10505" max="10505" width="12.28515625" style="72" customWidth="1"/>
    <col min="10506" max="10506" width="12.5703125" style="72" customWidth="1"/>
    <col min="10507" max="10752" width="9.140625" style="72"/>
    <col min="10753" max="10753" width="2.7109375" style="72" customWidth="1"/>
    <col min="10754" max="10754" width="24.5703125" style="72" customWidth="1"/>
    <col min="10755" max="10755" width="16.7109375" style="72" customWidth="1"/>
    <col min="10756" max="10756" width="17.140625" style="72" customWidth="1"/>
    <col min="10757" max="10757" width="16" style="72" customWidth="1"/>
    <col min="10758" max="10758" width="17.140625" style="72" customWidth="1"/>
    <col min="10759" max="10760" width="12.5703125" style="72" customWidth="1"/>
    <col min="10761" max="10761" width="12.28515625" style="72" customWidth="1"/>
    <col min="10762" max="10762" width="12.5703125" style="72" customWidth="1"/>
    <col min="10763" max="11008" width="9.140625" style="72"/>
    <col min="11009" max="11009" width="2.7109375" style="72" customWidth="1"/>
    <col min="11010" max="11010" width="24.5703125" style="72" customWidth="1"/>
    <col min="11011" max="11011" width="16.7109375" style="72" customWidth="1"/>
    <col min="11012" max="11012" width="17.140625" style="72" customWidth="1"/>
    <col min="11013" max="11013" width="16" style="72" customWidth="1"/>
    <col min="11014" max="11014" width="17.140625" style="72" customWidth="1"/>
    <col min="11015" max="11016" width="12.5703125" style="72" customWidth="1"/>
    <col min="11017" max="11017" width="12.28515625" style="72" customWidth="1"/>
    <col min="11018" max="11018" width="12.5703125" style="72" customWidth="1"/>
    <col min="11019" max="11264" width="9.140625" style="72"/>
    <col min="11265" max="11265" width="2.7109375" style="72" customWidth="1"/>
    <col min="11266" max="11266" width="24.5703125" style="72" customWidth="1"/>
    <col min="11267" max="11267" width="16.7109375" style="72" customWidth="1"/>
    <col min="11268" max="11268" width="17.140625" style="72" customWidth="1"/>
    <col min="11269" max="11269" width="16" style="72" customWidth="1"/>
    <col min="11270" max="11270" width="17.140625" style="72" customWidth="1"/>
    <col min="11271" max="11272" width="12.5703125" style="72" customWidth="1"/>
    <col min="11273" max="11273" width="12.28515625" style="72" customWidth="1"/>
    <col min="11274" max="11274" width="12.5703125" style="72" customWidth="1"/>
    <col min="11275" max="11520" width="9.140625" style="72"/>
    <col min="11521" max="11521" width="2.7109375" style="72" customWidth="1"/>
    <col min="11522" max="11522" width="24.5703125" style="72" customWidth="1"/>
    <col min="11523" max="11523" width="16.7109375" style="72" customWidth="1"/>
    <col min="11524" max="11524" width="17.140625" style="72" customWidth="1"/>
    <col min="11525" max="11525" width="16" style="72" customWidth="1"/>
    <col min="11526" max="11526" width="17.140625" style="72" customWidth="1"/>
    <col min="11527" max="11528" width="12.5703125" style="72" customWidth="1"/>
    <col min="11529" max="11529" width="12.28515625" style="72" customWidth="1"/>
    <col min="11530" max="11530" width="12.5703125" style="72" customWidth="1"/>
    <col min="11531" max="11776" width="9.140625" style="72"/>
    <col min="11777" max="11777" width="2.7109375" style="72" customWidth="1"/>
    <col min="11778" max="11778" width="24.5703125" style="72" customWidth="1"/>
    <col min="11779" max="11779" width="16.7109375" style="72" customWidth="1"/>
    <col min="11780" max="11780" width="17.140625" style="72" customWidth="1"/>
    <col min="11781" max="11781" width="16" style="72" customWidth="1"/>
    <col min="11782" max="11782" width="17.140625" style="72" customWidth="1"/>
    <col min="11783" max="11784" width="12.5703125" style="72" customWidth="1"/>
    <col min="11785" max="11785" width="12.28515625" style="72" customWidth="1"/>
    <col min="11786" max="11786" width="12.5703125" style="72" customWidth="1"/>
    <col min="11787" max="12032" width="9.140625" style="72"/>
    <col min="12033" max="12033" width="2.7109375" style="72" customWidth="1"/>
    <col min="12034" max="12034" width="24.5703125" style="72" customWidth="1"/>
    <col min="12035" max="12035" width="16.7109375" style="72" customWidth="1"/>
    <col min="12036" max="12036" width="17.140625" style="72" customWidth="1"/>
    <col min="12037" max="12037" width="16" style="72" customWidth="1"/>
    <col min="12038" max="12038" width="17.140625" style="72" customWidth="1"/>
    <col min="12039" max="12040" width="12.5703125" style="72" customWidth="1"/>
    <col min="12041" max="12041" width="12.28515625" style="72" customWidth="1"/>
    <col min="12042" max="12042" width="12.5703125" style="72" customWidth="1"/>
    <col min="12043" max="12288" width="9.140625" style="72"/>
    <col min="12289" max="12289" width="2.7109375" style="72" customWidth="1"/>
    <col min="12290" max="12290" width="24.5703125" style="72" customWidth="1"/>
    <col min="12291" max="12291" width="16.7109375" style="72" customWidth="1"/>
    <col min="12292" max="12292" width="17.140625" style="72" customWidth="1"/>
    <col min="12293" max="12293" width="16" style="72" customWidth="1"/>
    <col min="12294" max="12294" width="17.140625" style="72" customWidth="1"/>
    <col min="12295" max="12296" width="12.5703125" style="72" customWidth="1"/>
    <col min="12297" max="12297" width="12.28515625" style="72" customWidth="1"/>
    <col min="12298" max="12298" width="12.5703125" style="72" customWidth="1"/>
    <col min="12299" max="12544" width="9.140625" style="72"/>
    <col min="12545" max="12545" width="2.7109375" style="72" customWidth="1"/>
    <col min="12546" max="12546" width="24.5703125" style="72" customWidth="1"/>
    <col min="12547" max="12547" width="16.7109375" style="72" customWidth="1"/>
    <col min="12548" max="12548" width="17.140625" style="72" customWidth="1"/>
    <col min="12549" max="12549" width="16" style="72" customWidth="1"/>
    <col min="12550" max="12550" width="17.140625" style="72" customWidth="1"/>
    <col min="12551" max="12552" width="12.5703125" style="72" customWidth="1"/>
    <col min="12553" max="12553" width="12.28515625" style="72" customWidth="1"/>
    <col min="12554" max="12554" width="12.5703125" style="72" customWidth="1"/>
    <col min="12555" max="12800" width="9.140625" style="72"/>
    <col min="12801" max="12801" width="2.7109375" style="72" customWidth="1"/>
    <col min="12802" max="12802" width="24.5703125" style="72" customWidth="1"/>
    <col min="12803" max="12803" width="16.7109375" style="72" customWidth="1"/>
    <col min="12804" max="12804" width="17.140625" style="72" customWidth="1"/>
    <col min="12805" max="12805" width="16" style="72" customWidth="1"/>
    <col min="12806" max="12806" width="17.140625" style="72" customWidth="1"/>
    <col min="12807" max="12808" width="12.5703125" style="72" customWidth="1"/>
    <col min="12809" max="12809" width="12.28515625" style="72" customWidth="1"/>
    <col min="12810" max="12810" width="12.5703125" style="72" customWidth="1"/>
    <col min="12811" max="13056" width="9.140625" style="72"/>
    <col min="13057" max="13057" width="2.7109375" style="72" customWidth="1"/>
    <col min="13058" max="13058" width="24.5703125" style="72" customWidth="1"/>
    <col min="13059" max="13059" width="16.7109375" style="72" customWidth="1"/>
    <col min="13060" max="13060" width="17.140625" style="72" customWidth="1"/>
    <col min="13061" max="13061" width="16" style="72" customWidth="1"/>
    <col min="13062" max="13062" width="17.140625" style="72" customWidth="1"/>
    <col min="13063" max="13064" width="12.5703125" style="72" customWidth="1"/>
    <col min="13065" max="13065" width="12.28515625" style="72" customWidth="1"/>
    <col min="13066" max="13066" width="12.5703125" style="72" customWidth="1"/>
    <col min="13067" max="13312" width="9.140625" style="72"/>
    <col min="13313" max="13313" width="2.7109375" style="72" customWidth="1"/>
    <col min="13314" max="13314" width="24.5703125" style="72" customWidth="1"/>
    <col min="13315" max="13315" width="16.7109375" style="72" customWidth="1"/>
    <col min="13316" max="13316" width="17.140625" style="72" customWidth="1"/>
    <col min="13317" max="13317" width="16" style="72" customWidth="1"/>
    <col min="13318" max="13318" width="17.140625" style="72" customWidth="1"/>
    <col min="13319" max="13320" width="12.5703125" style="72" customWidth="1"/>
    <col min="13321" max="13321" width="12.28515625" style="72" customWidth="1"/>
    <col min="13322" max="13322" width="12.5703125" style="72" customWidth="1"/>
    <col min="13323" max="13568" width="9.140625" style="72"/>
    <col min="13569" max="13569" width="2.7109375" style="72" customWidth="1"/>
    <col min="13570" max="13570" width="24.5703125" style="72" customWidth="1"/>
    <col min="13571" max="13571" width="16.7109375" style="72" customWidth="1"/>
    <col min="13572" max="13572" width="17.140625" style="72" customWidth="1"/>
    <col min="13573" max="13573" width="16" style="72" customWidth="1"/>
    <col min="13574" max="13574" width="17.140625" style="72" customWidth="1"/>
    <col min="13575" max="13576" width="12.5703125" style="72" customWidth="1"/>
    <col min="13577" max="13577" width="12.28515625" style="72" customWidth="1"/>
    <col min="13578" max="13578" width="12.5703125" style="72" customWidth="1"/>
    <col min="13579" max="13824" width="9.140625" style="72"/>
    <col min="13825" max="13825" width="2.7109375" style="72" customWidth="1"/>
    <col min="13826" max="13826" width="24.5703125" style="72" customWidth="1"/>
    <col min="13827" max="13827" width="16.7109375" style="72" customWidth="1"/>
    <col min="13828" max="13828" width="17.140625" style="72" customWidth="1"/>
    <col min="13829" max="13829" width="16" style="72" customWidth="1"/>
    <col min="13830" max="13830" width="17.140625" style="72" customWidth="1"/>
    <col min="13831" max="13832" width="12.5703125" style="72" customWidth="1"/>
    <col min="13833" max="13833" width="12.28515625" style="72" customWidth="1"/>
    <col min="13834" max="13834" width="12.5703125" style="72" customWidth="1"/>
    <col min="13835" max="14080" width="9.140625" style="72"/>
    <col min="14081" max="14081" width="2.7109375" style="72" customWidth="1"/>
    <col min="14082" max="14082" width="24.5703125" style="72" customWidth="1"/>
    <col min="14083" max="14083" width="16.7109375" style="72" customWidth="1"/>
    <col min="14084" max="14084" width="17.140625" style="72" customWidth="1"/>
    <col min="14085" max="14085" width="16" style="72" customWidth="1"/>
    <col min="14086" max="14086" width="17.140625" style="72" customWidth="1"/>
    <col min="14087" max="14088" width="12.5703125" style="72" customWidth="1"/>
    <col min="14089" max="14089" width="12.28515625" style="72" customWidth="1"/>
    <col min="14090" max="14090" width="12.5703125" style="72" customWidth="1"/>
    <col min="14091" max="14336" width="9.140625" style="72"/>
    <col min="14337" max="14337" width="2.7109375" style="72" customWidth="1"/>
    <col min="14338" max="14338" width="24.5703125" style="72" customWidth="1"/>
    <col min="14339" max="14339" width="16.7109375" style="72" customWidth="1"/>
    <col min="14340" max="14340" width="17.140625" style="72" customWidth="1"/>
    <col min="14341" max="14341" width="16" style="72" customWidth="1"/>
    <col min="14342" max="14342" width="17.140625" style="72" customWidth="1"/>
    <col min="14343" max="14344" width="12.5703125" style="72" customWidth="1"/>
    <col min="14345" max="14345" width="12.28515625" style="72" customWidth="1"/>
    <col min="14346" max="14346" width="12.5703125" style="72" customWidth="1"/>
    <col min="14347" max="14592" width="9.140625" style="72"/>
    <col min="14593" max="14593" width="2.7109375" style="72" customWidth="1"/>
    <col min="14594" max="14594" width="24.5703125" style="72" customWidth="1"/>
    <col min="14595" max="14595" width="16.7109375" style="72" customWidth="1"/>
    <col min="14596" max="14596" width="17.140625" style="72" customWidth="1"/>
    <col min="14597" max="14597" width="16" style="72" customWidth="1"/>
    <col min="14598" max="14598" width="17.140625" style="72" customWidth="1"/>
    <col min="14599" max="14600" width="12.5703125" style="72" customWidth="1"/>
    <col min="14601" max="14601" width="12.28515625" style="72" customWidth="1"/>
    <col min="14602" max="14602" width="12.5703125" style="72" customWidth="1"/>
    <col min="14603" max="14848" width="9.140625" style="72"/>
    <col min="14849" max="14849" width="2.7109375" style="72" customWidth="1"/>
    <col min="14850" max="14850" width="24.5703125" style="72" customWidth="1"/>
    <col min="14851" max="14851" width="16.7109375" style="72" customWidth="1"/>
    <col min="14852" max="14852" width="17.140625" style="72" customWidth="1"/>
    <col min="14853" max="14853" width="16" style="72" customWidth="1"/>
    <col min="14854" max="14854" width="17.140625" style="72" customWidth="1"/>
    <col min="14855" max="14856" width="12.5703125" style="72" customWidth="1"/>
    <col min="14857" max="14857" width="12.28515625" style="72" customWidth="1"/>
    <col min="14858" max="14858" width="12.5703125" style="72" customWidth="1"/>
    <col min="14859" max="15104" width="9.140625" style="72"/>
    <col min="15105" max="15105" width="2.7109375" style="72" customWidth="1"/>
    <col min="15106" max="15106" width="24.5703125" style="72" customWidth="1"/>
    <col min="15107" max="15107" width="16.7109375" style="72" customWidth="1"/>
    <col min="15108" max="15108" width="17.140625" style="72" customWidth="1"/>
    <col min="15109" max="15109" width="16" style="72" customWidth="1"/>
    <col min="15110" max="15110" width="17.140625" style="72" customWidth="1"/>
    <col min="15111" max="15112" width="12.5703125" style="72" customWidth="1"/>
    <col min="15113" max="15113" width="12.28515625" style="72" customWidth="1"/>
    <col min="15114" max="15114" width="12.5703125" style="72" customWidth="1"/>
    <col min="15115" max="15360" width="9.140625" style="72"/>
    <col min="15361" max="15361" width="2.7109375" style="72" customWidth="1"/>
    <col min="15362" max="15362" width="24.5703125" style="72" customWidth="1"/>
    <col min="15363" max="15363" width="16.7109375" style="72" customWidth="1"/>
    <col min="15364" max="15364" width="17.140625" style="72" customWidth="1"/>
    <col min="15365" max="15365" width="16" style="72" customWidth="1"/>
    <col min="15366" max="15366" width="17.140625" style="72" customWidth="1"/>
    <col min="15367" max="15368" width="12.5703125" style="72" customWidth="1"/>
    <col min="15369" max="15369" width="12.28515625" style="72" customWidth="1"/>
    <col min="15370" max="15370" width="12.5703125" style="72" customWidth="1"/>
    <col min="15371" max="15616" width="9.140625" style="72"/>
    <col min="15617" max="15617" width="2.7109375" style="72" customWidth="1"/>
    <col min="15618" max="15618" width="24.5703125" style="72" customWidth="1"/>
    <col min="15619" max="15619" width="16.7109375" style="72" customWidth="1"/>
    <col min="15620" max="15620" width="17.140625" style="72" customWidth="1"/>
    <col min="15621" max="15621" width="16" style="72" customWidth="1"/>
    <col min="15622" max="15622" width="17.140625" style="72" customWidth="1"/>
    <col min="15623" max="15624" width="12.5703125" style="72" customWidth="1"/>
    <col min="15625" max="15625" width="12.28515625" style="72" customWidth="1"/>
    <col min="15626" max="15626" width="12.5703125" style="72" customWidth="1"/>
    <col min="15627" max="15872" width="9.140625" style="72"/>
    <col min="15873" max="15873" width="2.7109375" style="72" customWidth="1"/>
    <col min="15874" max="15874" width="24.5703125" style="72" customWidth="1"/>
    <col min="15875" max="15875" width="16.7109375" style="72" customWidth="1"/>
    <col min="15876" max="15876" width="17.140625" style="72" customWidth="1"/>
    <col min="15877" max="15877" width="16" style="72" customWidth="1"/>
    <col min="15878" max="15878" width="17.140625" style="72" customWidth="1"/>
    <col min="15879" max="15880" width="12.5703125" style="72" customWidth="1"/>
    <col min="15881" max="15881" width="12.28515625" style="72" customWidth="1"/>
    <col min="15882" max="15882" width="12.5703125" style="72" customWidth="1"/>
    <col min="15883" max="16128" width="9.140625" style="72"/>
    <col min="16129" max="16129" width="2.7109375" style="72" customWidth="1"/>
    <col min="16130" max="16130" width="24.5703125" style="72" customWidth="1"/>
    <col min="16131" max="16131" width="16.7109375" style="72" customWidth="1"/>
    <col min="16132" max="16132" width="17.140625" style="72" customWidth="1"/>
    <col min="16133" max="16133" width="16" style="72" customWidth="1"/>
    <col min="16134" max="16134" width="17.140625" style="72" customWidth="1"/>
    <col min="16135" max="16136" width="12.5703125" style="72" customWidth="1"/>
    <col min="16137" max="16137" width="12.28515625" style="72" customWidth="1"/>
    <col min="16138" max="16138" width="12.5703125" style="72" customWidth="1"/>
    <col min="16139" max="16384" width="9.140625" style="72"/>
  </cols>
  <sheetData>
    <row r="1" spans="1:6" s="70" customFormat="1" ht="17.45" customHeight="1">
      <c r="B1" s="71" t="s">
        <v>57</v>
      </c>
    </row>
    <row r="2" spans="1:6" ht="12.6" customHeight="1">
      <c r="B2" s="73"/>
    </row>
    <row r="3" spans="1:6" ht="14.25" customHeight="1">
      <c r="B3" s="74" t="s">
        <v>1</v>
      </c>
      <c r="C3" s="118" t="s">
        <v>58</v>
      </c>
      <c r="D3" s="118"/>
      <c r="E3" s="118"/>
    </row>
    <row r="4" spans="1:6" ht="15" customHeight="1">
      <c r="B4" s="75" t="s">
        <v>4</v>
      </c>
      <c r="C4" s="119" t="s">
        <v>59</v>
      </c>
      <c r="D4" s="120"/>
      <c r="E4" s="120"/>
      <c r="F4" s="76"/>
    </row>
    <row r="5" spans="1:6" ht="15" customHeight="1">
      <c r="B5" s="77" t="s">
        <v>60</v>
      </c>
      <c r="C5" s="121" t="s">
        <v>61</v>
      </c>
      <c r="D5" s="120"/>
      <c r="E5" s="120"/>
      <c r="F5" s="70"/>
    </row>
    <row r="6" spans="1:6" ht="15" customHeight="1">
      <c r="B6" s="77" t="s">
        <v>7</v>
      </c>
      <c r="C6" s="120" t="s">
        <v>62</v>
      </c>
      <c r="D6" s="120"/>
      <c r="E6" s="120"/>
      <c r="F6" s="70"/>
    </row>
    <row r="7" spans="1:6" ht="15" customHeight="1">
      <c r="B7" s="77" t="s">
        <v>9</v>
      </c>
      <c r="C7" s="122" t="s">
        <v>63</v>
      </c>
      <c r="D7" s="123"/>
      <c r="E7" s="123"/>
      <c r="F7" s="70"/>
    </row>
    <row r="8" spans="1:6" ht="15" customHeight="1" thickBot="1">
      <c r="B8" s="70"/>
      <c r="C8" s="70"/>
      <c r="D8" s="70"/>
      <c r="E8" s="70"/>
      <c r="F8" s="70"/>
    </row>
    <row r="9" spans="1:6" s="70" customFormat="1" ht="13.5" customHeight="1" thickTop="1">
      <c r="B9" s="117" t="s">
        <v>64</v>
      </c>
      <c r="C9" s="117"/>
      <c r="D9" s="117"/>
      <c r="E9" s="117"/>
      <c r="F9" s="117"/>
    </row>
    <row r="10" spans="1:6" s="70" customFormat="1" ht="12.75" customHeight="1">
      <c r="B10" s="75"/>
      <c r="C10" s="112" t="s">
        <v>65</v>
      </c>
      <c r="D10" s="113"/>
      <c r="E10" s="72"/>
      <c r="F10" s="72"/>
    </row>
    <row r="11" spans="1:6" ht="52.5" customHeight="1">
      <c r="B11" s="74"/>
      <c r="C11" s="78" t="s">
        <v>66</v>
      </c>
      <c r="D11" s="78" t="s">
        <v>67</v>
      </c>
    </row>
    <row r="12" spans="1:6" ht="15" customHeight="1">
      <c r="B12" s="74" t="s">
        <v>68</v>
      </c>
      <c r="C12" s="79">
        <v>600653</v>
      </c>
      <c r="D12" s="79">
        <v>108589</v>
      </c>
    </row>
    <row r="13" spans="1:6" ht="15" customHeight="1" thickBot="1">
      <c r="B13" s="70"/>
      <c r="C13" s="70"/>
      <c r="D13" s="70"/>
      <c r="E13" s="70"/>
      <c r="F13" s="70"/>
    </row>
    <row r="14" spans="1:6" ht="13.5" customHeight="1" thickTop="1">
      <c r="B14" s="114" t="s">
        <v>69</v>
      </c>
      <c r="C14" s="114"/>
      <c r="D14" s="114"/>
      <c r="E14" s="114"/>
      <c r="F14" s="114"/>
    </row>
    <row r="15" spans="1:6" ht="15" customHeight="1">
      <c r="A15" s="70"/>
      <c r="B15" s="80"/>
      <c r="C15" s="113" t="s">
        <v>70</v>
      </c>
      <c r="D15" s="113"/>
    </row>
    <row r="16" spans="1:6" ht="45" customHeight="1">
      <c r="A16" s="70"/>
      <c r="B16" s="81" t="s">
        <v>71</v>
      </c>
      <c r="C16" s="82" t="s">
        <v>42</v>
      </c>
      <c r="D16" s="82" t="s">
        <v>72</v>
      </c>
    </row>
    <row r="17" spans="1:4" ht="15" customHeight="1">
      <c r="A17" s="70"/>
      <c r="B17" s="83" t="s">
        <v>73</v>
      </c>
      <c r="C17" s="84">
        <f>(836031+2992246+9526816)/1000</f>
        <v>13355.093000000001</v>
      </c>
      <c r="D17" s="85">
        <f>1811169+1092495</f>
        <v>2903664</v>
      </c>
    </row>
    <row r="18" spans="1:4" ht="15" customHeight="1">
      <c r="A18" s="70"/>
      <c r="B18" s="83" t="s">
        <v>74</v>
      </c>
      <c r="C18" s="84">
        <f>40037581/1000</f>
        <v>40037.580999999998</v>
      </c>
      <c r="D18" s="85">
        <v>9977917</v>
      </c>
    </row>
    <row r="19" spans="1:4" ht="15" customHeight="1">
      <c r="A19" s="70"/>
      <c r="B19" s="83" t="s">
        <v>75</v>
      </c>
      <c r="C19" s="84"/>
      <c r="D19" s="85"/>
    </row>
    <row r="20" spans="1:4" ht="15" customHeight="1">
      <c r="A20" s="70"/>
      <c r="B20" s="83" t="s">
        <v>76</v>
      </c>
      <c r="C20" s="84"/>
      <c r="D20" s="85"/>
    </row>
    <row r="21" spans="1:4" ht="15" customHeight="1">
      <c r="A21" s="70"/>
      <c r="B21" s="83" t="s">
        <v>77</v>
      </c>
      <c r="C21" s="86">
        <v>0</v>
      </c>
      <c r="D21" s="85">
        <v>4031731</v>
      </c>
    </row>
    <row r="22" spans="1:4" ht="15" customHeight="1">
      <c r="A22" s="70"/>
      <c r="B22" s="87" t="s">
        <v>78</v>
      </c>
      <c r="C22" s="84"/>
      <c r="D22" s="85"/>
    </row>
    <row r="23" spans="1:4" ht="15" customHeight="1">
      <c r="A23" s="70"/>
      <c r="B23" s="87" t="s">
        <v>79</v>
      </c>
      <c r="C23" s="88"/>
      <c r="D23" s="85">
        <v>1519456</v>
      </c>
    </row>
    <row r="24" spans="1:4" ht="15" customHeight="1">
      <c r="A24" s="70"/>
      <c r="B24" s="89"/>
      <c r="C24" s="88"/>
      <c r="D24" s="85"/>
    </row>
    <row r="25" spans="1:4" ht="15" customHeight="1">
      <c r="A25" s="70"/>
      <c r="B25" s="89"/>
      <c r="C25" s="88"/>
      <c r="D25" s="85"/>
    </row>
    <row r="26" spans="1:4" ht="15" customHeight="1">
      <c r="A26" s="70"/>
      <c r="B26" s="89"/>
      <c r="C26" s="88"/>
      <c r="D26" s="85"/>
    </row>
    <row r="27" spans="1:4" ht="15" customHeight="1">
      <c r="A27" s="70"/>
      <c r="B27" s="89"/>
      <c r="C27" s="88"/>
      <c r="D27" s="85"/>
    </row>
    <row r="28" spans="1:4" ht="40.15" customHeight="1">
      <c r="A28" s="70"/>
      <c r="B28" s="90" t="s">
        <v>80</v>
      </c>
      <c r="C28" s="91"/>
      <c r="D28" s="92"/>
    </row>
    <row r="29" spans="1:4" ht="15" customHeight="1">
      <c r="A29" s="70"/>
      <c r="B29" s="93" t="s">
        <v>81</v>
      </c>
      <c r="C29" s="94"/>
      <c r="D29" s="85">
        <f>(1574102-1519456)+2184992</f>
        <v>2239638</v>
      </c>
    </row>
    <row r="30" spans="1:4" ht="15" customHeight="1">
      <c r="A30" s="70"/>
      <c r="B30" s="95"/>
      <c r="C30" s="96"/>
      <c r="D30" s="85"/>
    </row>
    <row r="31" spans="1:4" ht="15" customHeight="1">
      <c r="A31" s="70"/>
      <c r="B31" s="95"/>
      <c r="C31" s="96"/>
      <c r="D31" s="85"/>
    </row>
    <row r="32" spans="1:4" ht="15" customHeight="1">
      <c r="A32" s="70"/>
      <c r="B32" s="95"/>
      <c r="C32" s="96"/>
      <c r="D32" s="85"/>
    </row>
    <row r="33" spans="1:6" ht="15" customHeight="1">
      <c r="A33" s="70"/>
      <c r="B33" s="95"/>
      <c r="C33" s="97"/>
      <c r="D33" s="85"/>
    </row>
    <row r="34" spans="1:6" ht="15" customHeight="1">
      <c r="B34" s="98" t="s">
        <v>68</v>
      </c>
      <c r="C34" s="99">
        <f>SUM(C17:C27)</f>
        <v>53392.673999999999</v>
      </c>
      <c r="D34" s="99">
        <f>SUM(D17:D33)</f>
        <v>20672406</v>
      </c>
    </row>
    <row r="35" spans="1:6" ht="15" customHeight="1">
      <c r="B35" s="100"/>
      <c r="C35" s="101"/>
      <c r="D35" s="102"/>
    </row>
    <row r="36" spans="1:6" s="70" customFormat="1" ht="15" customHeight="1">
      <c r="B36" s="74" t="s">
        <v>1</v>
      </c>
      <c r="C36" s="103" t="str">
        <f>C3</f>
        <v>Avista Corp.</v>
      </c>
      <c r="D36" s="103"/>
    </row>
    <row r="37" spans="1:6" s="70" customFormat="1" ht="21" customHeight="1">
      <c r="B37" s="74"/>
      <c r="C37" s="104"/>
      <c r="D37" s="104"/>
    </row>
    <row r="38" spans="1:6" s="105" customFormat="1" ht="19.149999999999999" customHeight="1">
      <c r="B38" s="115" t="s">
        <v>82</v>
      </c>
      <c r="C38" s="115"/>
      <c r="D38" s="115"/>
      <c r="E38" s="115"/>
      <c r="F38" s="115"/>
    </row>
    <row r="39" spans="1:6" ht="15" customHeight="1">
      <c r="B39" s="116"/>
      <c r="C39" s="116"/>
      <c r="D39" s="116"/>
      <c r="E39" s="116"/>
      <c r="F39" s="116"/>
    </row>
    <row r="40" spans="1:6" ht="15" customHeight="1">
      <c r="B40" s="106"/>
      <c r="C40" s="107"/>
      <c r="D40" s="107"/>
      <c r="E40" s="107"/>
      <c r="F40" s="107"/>
    </row>
    <row r="41" spans="1:6" ht="15" customHeight="1">
      <c r="B41" s="106"/>
      <c r="C41" s="107"/>
      <c r="D41" s="107"/>
      <c r="E41" s="107"/>
      <c r="F41" s="107"/>
    </row>
    <row r="42" spans="1:6" ht="15" customHeight="1">
      <c r="B42" s="106"/>
      <c r="C42" s="107"/>
      <c r="D42" s="107"/>
      <c r="E42" s="107"/>
      <c r="F42" s="107"/>
    </row>
    <row r="43" spans="1:6" ht="15" customHeight="1">
      <c r="B43" s="106"/>
      <c r="C43" s="107"/>
      <c r="D43" s="107"/>
      <c r="E43" s="107"/>
      <c r="F43" s="107"/>
    </row>
    <row r="44" spans="1:6" ht="15" customHeight="1">
      <c r="B44" s="106"/>
      <c r="C44" s="107"/>
      <c r="D44" s="107"/>
      <c r="E44" s="107"/>
      <c r="F44" s="107"/>
    </row>
    <row r="45" spans="1:6" ht="15" customHeight="1">
      <c r="B45" s="106"/>
      <c r="C45" s="107"/>
      <c r="D45" s="107"/>
      <c r="E45" s="107"/>
      <c r="F45" s="107"/>
    </row>
    <row r="46" spans="1:6" ht="15" customHeight="1">
      <c r="B46" s="106"/>
      <c r="C46" s="107"/>
      <c r="D46" s="107"/>
      <c r="E46" s="107"/>
      <c r="F46" s="107"/>
    </row>
    <row r="47" spans="1:6" ht="15" customHeight="1">
      <c r="B47" s="106"/>
      <c r="C47" s="107"/>
      <c r="D47" s="107"/>
      <c r="E47" s="107"/>
      <c r="F47" s="107"/>
    </row>
    <row r="48" spans="1:6" ht="15" customHeight="1">
      <c r="B48" s="106"/>
      <c r="C48" s="107"/>
      <c r="D48" s="107"/>
      <c r="E48" s="107"/>
      <c r="F48" s="107"/>
    </row>
    <row r="49" spans="1:6" ht="15" customHeight="1">
      <c r="B49" s="106"/>
      <c r="C49" s="107"/>
      <c r="D49" s="107"/>
      <c r="E49" s="107"/>
      <c r="F49" s="107"/>
    </row>
    <row r="50" spans="1:6" ht="15" customHeight="1">
      <c r="B50" s="106"/>
      <c r="C50" s="107"/>
      <c r="D50" s="107"/>
      <c r="E50" s="107"/>
      <c r="F50" s="107"/>
    </row>
    <row r="51" spans="1:6" ht="15" customHeight="1">
      <c r="B51" s="106"/>
      <c r="C51" s="107"/>
      <c r="D51" s="107"/>
      <c r="E51" s="107"/>
      <c r="F51" s="107"/>
    </row>
    <row r="52" spans="1:6" ht="15" customHeight="1">
      <c r="B52" s="106"/>
      <c r="C52" s="107"/>
      <c r="D52" s="107"/>
      <c r="E52" s="107"/>
      <c r="F52" s="107"/>
    </row>
    <row r="53" spans="1:6" ht="15" customHeight="1">
      <c r="A53" s="74"/>
      <c r="B53" s="74" t="s">
        <v>1</v>
      </c>
      <c r="C53" s="110" t="str">
        <f>C36</f>
        <v>Avista Corp.</v>
      </c>
      <c r="D53" s="111"/>
      <c r="E53" s="108"/>
      <c r="F53" s="108"/>
    </row>
    <row r="54" spans="1:6">
      <c r="A54" s="74"/>
      <c r="B54" s="74"/>
      <c r="C54" s="104"/>
      <c r="D54" s="104"/>
      <c r="E54" s="104"/>
      <c r="F54" s="104"/>
    </row>
    <row r="55" spans="1:6">
      <c r="B55" s="109" t="s">
        <v>83</v>
      </c>
    </row>
  </sheetData>
  <mergeCells count="12">
    <mergeCell ref="B9:F9"/>
    <mergeCell ref="C3:E3"/>
    <mergeCell ref="C4:E4"/>
    <mergeCell ref="C5:E5"/>
    <mergeCell ref="C6:E6"/>
    <mergeCell ref="C7:E7"/>
    <mergeCell ref="C53:D53"/>
    <mergeCell ref="C10:D10"/>
    <mergeCell ref="B14:F14"/>
    <mergeCell ref="C15:D15"/>
    <mergeCell ref="B38:F38"/>
    <mergeCell ref="B39:F39"/>
  </mergeCells>
  <hyperlinks>
    <hyperlink ref="C7" r:id="rId1"/>
  </hyperlinks>
  <pageMargins left="0.6" right="0.45" top="0.75" bottom="0.75" header="0.3" footer="0.3"/>
  <pageSetup scale="62" orientation="portrait" r:id="rId2"/>
  <headerFooter>
    <oddFooter>&amp;L&amp;F  &amp;A&amp;R&amp;D</oddFooter>
  </headerFooter>
  <rowBreaks count="1" manualBreakCount="1">
    <brk id="34" max="5" man="1"/>
  </rowBreaks>
  <drawing r:id="rId3"/>
</worksheet>
</file>

<file path=xl/worksheets/sheet2.xml><?xml version="1.0" encoding="utf-8"?>
<worksheet xmlns="http://schemas.openxmlformats.org/spreadsheetml/2006/main" xmlns:r="http://schemas.openxmlformats.org/officeDocument/2006/relationships">
  <dimension ref="A1:AF85"/>
  <sheetViews>
    <sheetView view="pageBreakPreview" zoomScaleNormal="100" zoomScaleSheetLayoutView="100" workbookViewId="0">
      <selection activeCell="Q19" sqref="Q19"/>
    </sheetView>
  </sheetViews>
  <sheetFormatPr defaultRowHeight="12.75"/>
  <cols>
    <col min="1" max="1" width="2.7109375" style="6" customWidth="1"/>
    <col min="2" max="2" width="39.5703125" style="6" customWidth="1"/>
    <col min="3" max="5" width="10.7109375" style="6" customWidth="1"/>
    <col min="6" max="6" width="13.5703125" style="6" customWidth="1"/>
    <col min="7" max="9" width="10.7109375" style="6" customWidth="1"/>
    <col min="10" max="10" width="12.140625" style="6" customWidth="1"/>
    <col min="11" max="11" width="10.7109375" style="6" customWidth="1"/>
    <col min="12" max="12" width="16.5703125" style="6" customWidth="1"/>
    <col min="13" max="13" width="18.42578125" style="6" customWidth="1"/>
    <col min="14" max="14" width="10.5703125" style="6" customWidth="1"/>
    <col min="15" max="15" width="10.7109375" style="6" customWidth="1"/>
    <col min="16" max="16" width="9.140625" style="6"/>
    <col min="17" max="17" width="11" style="6" bestFit="1" customWidth="1"/>
    <col min="18" max="18" width="9.140625" style="6"/>
    <col min="19" max="19" width="10.28515625" style="6" bestFit="1" customWidth="1"/>
    <col min="20" max="256" width="9.140625" style="6"/>
    <col min="257" max="257" width="2.7109375" style="6" customWidth="1"/>
    <col min="258" max="258" width="39.5703125" style="6" customWidth="1"/>
    <col min="259" max="261" width="10.7109375" style="6" customWidth="1"/>
    <col min="262" max="262" width="13.5703125" style="6" customWidth="1"/>
    <col min="263" max="265" width="10.7109375" style="6" customWidth="1"/>
    <col min="266" max="266" width="12.140625" style="6" customWidth="1"/>
    <col min="267" max="267" width="10.7109375" style="6" customWidth="1"/>
    <col min="268" max="268" width="16.5703125" style="6" customWidth="1"/>
    <col min="269" max="269" width="18.42578125" style="6" customWidth="1"/>
    <col min="270" max="270" width="10.5703125" style="6" customWidth="1"/>
    <col min="271" max="271" width="10.7109375" style="6" customWidth="1"/>
    <col min="272" max="512" width="9.140625" style="6"/>
    <col min="513" max="513" width="2.7109375" style="6" customWidth="1"/>
    <col min="514" max="514" width="39.5703125" style="6" customWidth="1"/>
    <col min="515" max="517" width="10.7109375" style="6" customWidth="1"/>
    <col min="518" max="518" width="13.5703125" style="6" customWidth="1"/>
    <col min="519" max="521" width="10.7109375" style="6" customWidth="1"/>
    <col min="522" max="522" width="12.140625" style="6" customWidth="1"/>
    <col min="523" max="523" width="10.7109375" style="6" customWidth="1"/>
    <col min="524" max="524" width="16.5703125" style="6" customWidth="1"/>
    <col min="525" max="525" width="18.42578125" style="6" customWidth="1"/>
    <col min="526" max="526" width="10.5703125" style="6" customWidth="1"/>
    <col min="527" max="527" width="10.7109375" style="6" customWidth="1"/>
    <col min="528" max="768" width="9.140625" style="6"/>
    <col min="769" max="769" width="2.7109375" style="6" customWidth="1"/>
    <col min="770" max="770" width="39.5703125" style="6" customWidth="1"/>
    <col min="771" max="773" width="10.7109375" style="6" customWidth="1"/>
    <col min="774" max="774" width="13.5703125" style="6" customWidth="1"/>
    <col min="775" max="777" width="10.7109375" style="6" customWidth="1"/>
    <col min="778" max="778" width="12.140625" style="6" customWidth="1"/>
    <col min="779" max="779" width="10.7109375" style="6" customWidth="1"/>
    <col min="780" max="780" width="16.5703125" style="6" customWidth="1"/>
    <col min="781" max="781" width="18.42578125" style="6" customWidth="1"/>
    <col min="782" max="782" width="10.5703125" style="6" customWidth="1"/>
    <col min="783" max="783" width="10.7109375" style="6" customWidth="1"/>
    <col min="784" max="1024" width="9.140625" style="6"/>
    <col min="1025" max="1025" width="2.7109375" style="6" customWidth="1"/>
    <col min="1026" max="1026" width="39.5703125" style="6" customWidth="1"/>
    <col min="1027" max="1029" width="10.7109375" style="6" customWidth="1"/>
    <col min="1030" max="1030" width="13.5703125" style="6" customWidth="1"/>
    <col min="1031" max="1033" width="10.7109375" style="6" customWidth="1"/>
    <col min="1034" max="1034" width="12.140625" style="6" customWidth="1"/>
    <col min="1035" max="1035" width="10.7109375" style="6" customWidth="1"/>
    <col min="1036" max="1036" width="16.5703125" style="6" customWidth="1"/>
    <col min="1037" max="1037" width="18.42578125" style="6" customWidth="1"/>
    <col min="1038" max="1038" width="10.5703125" style="6" customWidth="1"/>
    <col min="1039" max="1039" width="10.7109375" style="6" customWidth="1"/>
    <col min="1040" max="1280" width="9.140625" style="6"/>
    <col min="1281" max="1281" width="2.7109375" style="6" customWidth="1"/>
    <col min="1282" max="1282" width="39.5703125" style="6" customWidth="1"/>
    <col min="1283" max="1285" width="10.7109375" style="6" customWidth="1"/>
    <col min="1286" max="1286" width="13.5703125" style="6" customWidth="1"/>
    <col min="1287" max="1289" width="10.7109375" style="6" customWidth="1"/>
    <col min="1290" max="1290" width="12.140625" style="6" customWidth="1"/>
    <col min="1291" max="1291" width="10.7109375" style="6" customWidth="1"/>
    <col min="1292" max="1292" width="16.5703125" style="6" customWidth="1"/>
    <col min="1293" max="1293" width="18.42578125" style="6" customWidth="1"/>
    <col min="1294" max="1294" width="10.5703125" style="6" customWidth="1"/>
    <col min="1295" max="1295" width="10.7109375" style="6" customWidth="1"/>
    <col min="1296" max="1536" width="9.140625" style="6"/>
    <col min="1537" max="1537" width="2.7109375" style="6" customWidth="1"/>
    <col min="1538" max="1538" width="39.5703125" style="6" customWidth="1"/>
    <col min="1539" max="1541" width="10.7109375" style="6" customWidth="1"/>
    <col min="1542" max="1542" width="13.5703125" style="6" customWidth="1"/>
    <col min="1543" max="1545" width="10.7109375" style="6" customWidth="1"/>
    <col min="1546" max="1546" width="12.140625" style="6" customWidth="1"/>
    <col min="1547" max="1547" width="10.7109375" style="6" customWidth="1"/>
    <col min="1548" max="1548" width="16.5703125" style="6" customWidth="1"/>
    <col min="1549" max="1549" width="18.42578125" style="6" customWidth="1"/>
    <col min="1550" max="1550" width="10.5703125" style="6" customWidth="1"/>
    <col min="1551" max="1551" width="10.7109375" style="6" customWidth="1"/>
    <col min="1552" max="1792" width="9.140625" style="6"/>
    <col min="1793" max="1793" width="2.7109375" style="6" customWidth="1"/>
    <col min="1794" max="1794" width="39.5703125" style="6" customWidth="1"/>
    <col min="1795" max="1797" width="10.7109375" style="6" customWidth="1"/>
    <col min="1798" max="1798" width="13.5703125" style="6" customWidth="1"/>
    <col min="1799" max="1801" width="10.7109375" style="6" customWidth="1"/>
    <col min="1802" max="1802" width="12.140625" style="6" customWidth="1"/>
    <col min="1803" max="1803" width="10.7109375" style="6" customWidth="1"/>
    <col min="1804" max="1804" width="16.5703125" style="6" customWidth="1"/>
    <col min="1805" max="1805" width="18.42578125" style="6" customWidth="1"/>
    <col min="1806" max="1806" width="10.5703125" style="6" customWidth="1"/>
    <col min="1807" max="1807" width="10.7109375" style="6" customWidth="1"/>
    <col min="1808" max="2048" width="9.140625" style="6"/>
    <col min="2049" max="2049" width="2.7109375" style="6" customWidth="1"/>
    <col min="2050" max="2050" width="39.5703125" style="6" customWidth="1"/>
    <col min="2051" max="2053" width="10.7109375" style="6" customWidth="1"/>
    <col min="2054" max="2054" width="13.5703125" style="6" customWidth="1"/>
    <col min="2055" max="2057" width="10.7109375" style="6" customWidth="1"/>
    <col min="2058" max="2058" width="12.140625" style="6" customWidth="1"/>
    <col min="2059" max="2059" width="10.7109375" style="6" customWidth="1"/>
    <col min="2060" max="2060" width="16.5703125" style="6" customWidth="1"/>
    <col min="2061" max="2061" width="18.42578125" style="6" customWidth="1"/>
    <col min="2062" max="2062" width="10.5703125" style="6" customWidth="1"/>
    <col min="2063" max="2063" width="10.7109375" style="6" customWidth="1"/>
    <col min="2064" max="2304" width="9.140625" style="6"/>
    <col min="2305" max="2305" width="2.7109375" style="6" customWidth="1"/>
    <col min="2306" max="2306" width="39.5703125" style="6" customWidth="1"/>
    <col min="2307" max="2309" width="10.7109375" style="6" customWidth="1"/>
    <col min="2310" max="2310" width="13.5703125" style="6" customWidth="1"/>
    <col min="2311" max="2313" width="10.7109375" style="6" customWidth="1"/>
    <col min="2314" max="2314" width="12.140625" style="6" customWidth="1"/>
    <col min="2315" max="2315" width="10.7109375" style="6" customWidth="1"/>
    <col min="2316" max="2316" width="16.5703125" style="6" customWidth="1"/>
    <col min="2317" max="2317" width="18.42578125" style="6" customWidth="1"/>
    <col min="2318" max="2318" width="10.5703125" style="6" customWidth="1"/>
    <col min="2319" max="2319" width="10.7109375" style="6" customWidth="1"/>
    <col min="2320" max="2560" width="9.140625" style="6"/>
    <col min="2561" max="2561" width="2.7109375" style="6" customWidth="1"/>
    <col min="2562" max="2562" width="39.5703125" style="6" customWidth="1"/>
    <col min="2563" max="2565" width="10.7109375" style="6" customWidth="1"/>
    <col min="2566" max="2566" width="13.5703125" style="6" customWidth="1"/>
    <col min="2567" max="2569" width="10.7109375" style="6" customWidth="1"/>
    <col min="2570" max="2570" width="12.140625" style="6" customWidth="1"/>
    <col min="2571" max="2571" width="10.7109375" style="6" customWidth="1"/>
    <col min="2572" max="2572" width="16.5703125" style="6" customWidth="1"/>
    <col min="2573" max="2573" width="18.42578125" style="6" customWidth="1"/>
    <col min="2574" max="2574" width="10.5703125" style="6" customWidth="1"/>
    <col min="2575" max="2575" width="10.7109375" style="6" customWidth="1"/>
    <col min="2576" max="2816" width="9.140625" style="6"/>
    <col min="2817" max="2817" width="2.7109375" style="6" customWidth="1"/>
    <col min="2818" max="2818" width="39.5703125" style="6" customWidth="1"/>
    <col min="2819" max="2821" width="10.7109375" style="6" customWidth="1"/>
    <col min="2822" max="2822" width="13.5703125" style="6" customWidth="1"/>
    <col min="2823" max="2825" width="10.7109375" style="6" customWidth="1"/>
    <col min="2826" max="2826" width="12.140625" style="6" customWidth="1"/>
    <col min="2827" max="2827" width="10.7109375" style="6" customWidth="1"/>
    <col min="2828" max="2828" width="16.5703125" style="6" customWidth="1"/>
    <col min="2829" max="2829" width="18.42578125" style="6" customWidth="1"/>
    <col min="2830" max="2830" width="10.5703125" style="6" customWidth="1"/>
    <col min="2831" max="2831" width="10.7109375" style="6" customWidth="1"/>
    <col min="2832" max="3072" width="9.140625" style="6"/>
    <col min="3073" max="3073" width="2.7109375" style="6" customWidth="1"/>
    <col min="3074" max="3074" width="39.5703125" style="6" customWidth="1"/>
    <col min="3075" max="3077" width="10.7109375" style="6" customWidth="1"/>
    <col min="3078" max="3078" width="13.5703125" style="6" customWidth="1"/>
    <col min="3079" max="3081" width="10.7109375" style="6" customWidth="1"/>
    <col min="3082" max="3082" width="12.140625" style="6" customWidth="1"/>
    <col min="3083" max="3083" width="10.7109375" style="6" customWidth="1"/>
    <col min="3084" max="3084" width="16.5703125" style="6" customWidth="1"/>
    <col min="3085" max="3085" width="18.42578125" style="6" customWidth="1"/>
    <col min="3086" max="3086" width="10.5703125" style="6" customWidth="1"/>
    <col min="3087" max="3087" width="10.7109375" style="6" customWidth="1"/>
    <col min="3088" max="3328" width="9.140625" style="6"/>
    <col min="3329" max="3329" width="2.7109375" style="6" customWidth="1"/>
    <col min="3330" max="3330" width="39.5703125" style="6" customWidth="1"/>
    <col min="3331" max="3333" width="10.7109375" style="6" customWidth="1"/>
    <col min="3334" max="3334" width="13.5703125" style="6" customWidth="1"/>
    <col min="3335" max="3337" width="10.7109375" style="6" customWidth="1"/>
    <col min="3338" max="3338" width="12.140625" style="6" customWidth="1"/>
    <col min="3339" max="3339" width="10.7109375" style="6" customWidth="1"/>
    <col min="3340" max="3340" width="16.5703125" style="6" customWidth="1"/>
    <col min="3341" max="3341" width="18.42578125" style="6" customWidth="1"/>
    <col min="3342" max="3342" width="10.5703125" style="6" customWidth="1"/>
    <col min="3343" max="3343" width="10.7109375" style="6" customWidth="1"/>
    <col min="3344" max="3584" width="9.140625" style="6"/>
    <col min="3585" max="3585" width="2.7109375" style="6" customWidth="1"/>
    <col min="3586" max="3586" width="39.5703125" style="6" customWidth="1"/>
    <col min="3587" max="3589" width="10.7109375" style="6" customWidth="1"/>
    <col min="3590" max="3590" width="13.5703125" style="6" customWidth="1"/>
    <col min="3591" max="3593" width="10.7109375" style="6" customWidth="1"/>
    <col min="3594" max="3594" width="12.140625" style="6" customWidth="1"/>
    <col min="3595" max="3595" width="10.7109375" style="6" customWidth="1"/>
    <col min="3596" max="3596" width="16.5703125" style="6" customWidth="1"/>
    <col min="3597" max="3597" width="18.42578125" style="6" customWidth="1"/>
    <col min="3598" max="3598" width="10.5703125" style="6" customWidth="1"/>
    <col min="3599" max="3599" width="10.7109375" style="6" customWidth="1"/>
    <col min="3600" max="3840" width="9.140625" style="6"/>
    <col min="3841" max="3841" width="2.7109375" style="6" customWidth="1"/>
    <col min="3842" max="3842" width="39.5703125" style="6" customWidth="1"/>
    <col min="3843" max="3845" width="10.7109375" style="6" customWidth="1"/>
    <col min="3846" max="3846" width="13.5703125" style="6" customWidth="1"/>
    <col min="3847" max="3849" width="10.7109375" style="6" customWidth="1"/>
    <col min="3850" max="3850" width="12.140625" style="6" customWidth="1"/>
    <col min="3851" max="3851" width="10.7109375" style="6" customWidth="1"/>
    <col min="3852" max="3852" width="16.5703125" style="6" customWidth="1"/>
    <col min="3853" max="3853" width="18.42578125" style="6" customWidth="1"/>
    <col min="3854" max="3854" width="10.5703125" style="6" customWidth="1"/>
    <col min="3855" max="3855" width="10.7109375" style="6" customWidth="1"/>
    <col min="3856" max="4096" width="9.140625" style="6"/>
    <col min="4097" max="4097" width="2.7109375" style="6" customWidth="1"/>
    <col min="4098" max="4098" width="39.5703125" style="6" customWidth="1"/>
    <col min="4099" max="4101" width="10.7109375" style="6" customWidth="1"/>
    <col min="4102" max="4102" width="13.5703125" style="6" customWidth="1"/>
    <col min="4103" max="4105" width="10.7109375" style="6" customWidth="1"/>
    <col min="4106" max="4106" width="12.140625" style="6" customWidth="1"/>
    <col min="4107" max="4107" width="10.7109375" style="6" customWidth="1"/>
    <col min="4108" max="4108" width="16.5703125" style="6" customWidth="1"/>
    <col min="4109" max="4109" width="18.42578125" style="6" customWidth="1"/>
    <col min="4110" max="4110" width="10.5703125" style="6" customWidth="1"/>
    <col min="4111" max="4111" width="10.7109375" style="6" customWidth="1"/>
    <col min="4112" max="4352" width="9.140625" style="6"/>
    <col min="4353" max="4353" width="2.7109375" style="6" customWidth="1"/>
    <col min="4354" max="4354" width="39.5703125" style="6" customWidth="1"/>
    <col min="4355" max="4357" width="10.7109375" style="6" customWidth="1"/>
    <col min="4358" max="4358" width="13.5703125" style="6" customWidth="1"/>
    <col min="4359" max="4361" width="10.7109375" style="6" customWidth="1"/>
    <col min="4362" max="4362" width="12.140625" style="6" customWidth="1"/>
    <col min="4363" max="4363" width="10.7109375" style="6" customWidth="1"/>
    <col min="4364" max="4364" width="16.5703125" style="6" customWidth="1"/>
    <col min="4365" max="4365" width="18.42578125" style="6" customWidth="1"/>
    <col min="4366" max="4366" width="10.5703125" style="6" customWidth="1"/>
    <col min="4367" max="4367" width="10.7109375" style="6" customWidth="1"/>
    <col min="4368" max="4608" width="9.140625" style="6"/>
    <col min="4609" max="4609" width="2.7109375" style="6" customWidth="1"/>
    <col min="4610" max="4610" width="39.5703125" style="6" customWidth="1"/>
    <col min="4611" max="4613" width="10.7109375" style="6" customWidth="1"/>
    <col min="4614" max="4614" width="13.5703125" style="6" customWidth="1"/>
    <col min="4615" max="4617" width="10.7109375" style="6" customWidth="1"/>
    <col min="4618" max="4618" width="12.140625" style="6" customWidth="1"/>
    <col min="4619" max="4619" width="10.7109375" style="6" customWidth="1"/>
    <col min="4620" max="4620" width="16.5703125" style="6" customWidth="1"/>
    <col min="4621" max="4621" width="18.42578125" style="6" customWidth="1"/>
    <col min="4622" max="4622" width="10.5703125" style="6" customWidth="1"/>
    <col min="4623" max="4623" width="10.7109375" style="6" customWidth="1"/>
    <col min="4624" max="4864" width="9.140625" style="6"/>
    <col min="4865" max="4865" width="2.7109375" style="6" customWidth="1"/>
    <col min="4866" max="4866" width="39.5703125" style="6" customWidth="1"/>
    <col min="4867" max="4869" width="10.7109375" style="6" customWidth="1"/>
    <col min="4870" max="4870" width="13.5703125" style="6" customWidth="1"/>
    <col min="4871" max="4873" width="10.7109375" style="6" customWidth="1"/>
    <col min="4874" max="4874" width="12.140625" style="6" customWidth="1"/>
    <col min="4875" max="4875" width="10.7109375" style="6" customWidth="1"/>
    <col min="4876" max="4876" width="16.5703125" style="6" customWidth="1"/>
    <col min="4877" max="4877" width="18.42578125" style="6" customWidth="1"/>
    <col min="4878" max="4878" width="10.5703125" style="6" customWidth="1"/>
    <col min="4879" max="4879" width="10.7109375" style="6" customWidth="1"/>
    <col min="4880" max="5120" width="9.140625" style="6"/>
    <col min="5121" max="5121" width="2.7109375" style="6" customWidth="1"/>
    <col min="5122" max="5122" width="39.5703125" style="6" customWidth="1"/>
    <col min="5123" max="5125" width="10.7109375" style="6" customWidth="1"/>
    <col min="5126" max="5126" width="13.5703125" style="6" customWidth="1"/>
    <col min="5127" max="5129" width="10.7109375" style="6" customWidth="1"/>
    <col min="5130" max="5130" width="12.140625" style="6" customWidth="1"/>
    <col min="5131" max="5131" width="10.7109375" style="6" customWidth="1"/>
    <col min="5132" max="5132" width="16.5703125" style="6" customWidth="1"/>
    <col min="5133" max="5133" width="18.42578125" style="6" customWidth="1"/>
    <col min="5134" max="5134" width="10.5703125" style="6" customWidth="1"/>
    <col min="5135" max="5135" width="10.7109375" style="6" customWidth="1"/>
    <col min="5136" max="5376" width="9.140625" style="6"/>
    <col min="5377" max="5377" width="2.7109375" style="6" customWidth="1"/>
    <col min="5378" max="5378" width="39.5703125" style="6" customWidth="1"/>
    <col min="5379" max="5381" width="10.7109375" style="6" customWidth="1"/>
    <col min="5382" max="5382" width="13.5703125" style="6" customWidth="1"/>
    <col min="5383" max="5385" width="10.7109375" style="6" customWidth="1"/>
    <col min="5386" max="5386" width="12.140625" style="6" customWidth="1"/>
    <col min="5387" max="5387" width="10.7109375" style="6" customWidth="1"/>
    <col min="5388" max="5388" width="16.5703125" style="6" customWidth="1"/>
    <col min="5389" max="5389" width="18.42578125" style="6" customWidth="1"/>
    <col min="5390" max="5390" width="10.5703125" style="6" customWidth="1"/>
    <col min="5391" max="5391" width="10.7109375" style="6" customWidth="1"/>
    <col min="5392" max="5632" width="9.140625" style="6"/>
    <col min="5633" max="5633" width="2.7109375" style="6" customWidth="1"/>
    <col min="5634" max="5634" width="39.5703125" style="6" customWidth="1"/>
    <col min="5635" max="5637" width="10.7109375" style="6" customWidth="1"/>
    <col min="5638" max="5638" width="13.5703125" style="6" customWidth="1"/>
    <col min="5639" max="5641" width="10.7109375" style="6" customWidth="1"/>
    <col min="5642" max="5642" width="12.140625" style="6" customWidth="1"/>
    <col min="5643" max="5643" width="10.7109375" style="6" customWidth="1"/>
    <col min="5644" max="5644" width="16.5703125" style="6" customWidth="1"/>
    <col min="5645" max="5645" width="18.42578125" style="6" customWidth="1"/>
    <col min="5646" max="5646" width="10.5703125" style="6" customWidth="1"/>
    <col min="5647" max="5647" width="10.7109375" style="6" customWidth="1"/>
    <col min="5648" max="5888" width="9.140625" style="6"/>
    <col min="5889" max="5889" width="2.7109375" style="6" customWidth="1"/>
    <col min="5890" max="5890" width="39.5703125" style="6" customWidth="1"/>
    <col min="5891" max="5893" width="10.7109375" style="6" customWidth="1"/>
    <col min="5894" max="5894" width="13.5703125" style="6" customWidth="1"/>
    <col min="5895" max="5897" width="10.7109375" style="6" customWidth="1"/>
    <col min="5898" max="5898" width="12.140625" style="6" customWidth="1"/>
    <col min="5899" max="5899" width="10.7109375" style="6" customWidth="1"/>
    <col min="5900" max="5900" width="16.5703125" style="6" customWidth="1"/>
    <col min="5901" max="5901" width="18.42578125" style="6" customWidth="1"/>
    <col min="5902" max="5902" width="10.5703125" style="6" customWidth="1"/>
    <col min="5903" max="5903" width="10.7109375" style="6" customWidth="1"/>
    <col min="5904" max="6144" width="9.140625" style="6"/>
    <col min="6145" max="6145" width="2.7109375" style="6" customWidth="1"/>
    <col min="6146" max="6146" width="39.5703125" style="6" customWidth="1"/>
    <col min="6147" max="6149" width="10.7109375" style="6" customWidth="1"/>
    <col min="6150" max="6150" width="13.5703125" style="6" customWidth="1"/>
    <col min="6151" max="6153" width="10.7109375" style="6" customWidth="1"/>
    <col min="6154" max="6154" width="12.140625" style="6" customWidth="1"/>
    <col min="6155" max="6155" width="10.7109375" style="6" customWidth="1"/>
    <col min="6156" max="6156" width="16.5703125" style="6" customWidth="1"/>
    <col min="6157" max="6157" width="18.42578125" style="6" customWidth="1"/>
    <col min="6158" max="6158" width="10.5703125" style="6" customWidth="1"/>
    <col min="6159" max="6159" width="10.7109375" style="6" customWidth="1"/>
    <col min="6160" max="6400" width="9.140625" style="6"/>
    <col min="6401" max="6401" width="2.7109375" style="6" customWidth="1"/>
    <col min="6402" max="6402" width="39.5703125" style="6" customWidth="1"/>
    <col min="6403" max="6405" width="10.7109375" style="6" customWidth="1"/>
    <col min="6406" max="6406" width="13.5703125" style="6" customWidth="1"/>
    <col min="6407" max="6409" width="10.7109375" style="6" customWidth="1"/>
    <col min="6410" max="6410" width="12.140625" style="6" customWidth="1"/>
    <col min="6411" max="6411" width="10.7109375" style="6" customWidth="1"/>
    <col min="6412" max="6412" width="16.5703125" style="6" customWidth="1"/>
    <col min="6413" max="6413" width="18.42578125" style="6" customWidth="1"/>
    <col min="6414" max="6414" width="10.5703125" style="6" customWidth="1"/>
    <col min="6415" max="6415" width="10.7109375" style="6" customWidth="1"/>
    <col min="6416" max="6656" width="9.140625" style="6"/>
    <col min="6657" max="6657" width="2.7109375" style="6" customWidth="1"/>
    <col min="6658" max="6658" width="39.5703125" style="6" customWidth="1"/>
    <col min="6659" max="6661" width="10.7109375" style="6" customWidth="1"/>
    <col min="6662" max="6662" width="13.5703125" style="6" customWidth="1"/>
    <col min="6663" max="6665" width="10.7109375" style="6" customWidth="1"/>
    <col min="6666" max="6666" width="12.140625" style="6" customWidth="1"/>
    <col min="6667" max="6667" width="10.7109375" style="6" customWidth="1"/>
    <col min="6668" max="6668" width="16.5703125" style="6" customWidth="1"/>
    <col min="6669" max="6669" width="18.42578125" style="6" customWidth="1"/>
    <col min="6670" max="6670" width="10.5703125" style="6" customWidth="1"/>
    <col min="6671" max="6671" width="10.7109375" style="6" customWidth="1"/>
    <col min="6672" max="6912" width="9.140625" style="6"/>
    <col min="6913" max="6913" width="2.7109375" style="6" customWidth="1"/>
    <col min="6914" max="6914" width="39.5703125" style="6" customWidth="1"/>
    <col min="6915" max="6917" width="10.7109375" style="6" customWidth="1"/>
    <col min="6918" max="6918" width="13.5703125" style="6" customWidth="1"/>
    <col min="6919" max="6921" width="10.7109375" style="6" customWidth="1"/>
    <col min="6922" max="6922" width="12.140625" style="6" customWidth="1"/>
    <col min="6923" max="6923" width="10.7109375" style="6" customWidth="1"/>
    <col min="6924" max="6924" width="16.5703125" style="6" customWidth="1"/>
    <col min="6925" max="6925" width="18.42578125" style="6" customWidth="1"/>
    <col min="6926" max="6926" width="10.5703125" style="6" customWidth="1"/>
    <col min="6927" max="6927" width="10.7109375" style="6" customWidth="1"/>
    <col min="6928" max="7168" width="9.140625" style="6"/>
    <col min="7169" max="7169" width="2.7109375" style="6" customWidth="1"/>
    <col min="7170" max="7170" width="39.5703125" style="6" customWidth="1"/>
    <col min="7171" max="7173" width="10.7109375" style="6" customWidth="1"/>
    <col min="7174" max="7174" width="13.5703125" style="6" customWidth="1"/>
    <col min="7175" max="7177" width="10.7109375" style="6" customWidth="1"/>
    <col min="7178" max="7178" width="12.140625" style="6" customWidth="1"/>
    <col min="7179" max="7179" width="10.7109375" style="6" customWidth="1"/>
    <col min="7180" max="7180" width="16.5703125" style="6" customWidth="1"/>
    <col min="7181" max="7181" width="18.42578125" style="6" customWidth="1"/>
    <col min="7182" max="7182" width="10.5703125" style="6" customWidth="1"/>
    <col min="7183" max="7183" width="10.7109375" style="6" customWidth="1"/>
    <col min="7184" max="7424" width="9.140625" style="6"/>
    <col min="7425" max="7425" width="2.7109375" style="6" customWidth="1"/>
    <col min="7426" max="7426" width="39.5703125" style="6" customWidth="1"/>
    <col min="7427" max="7429" width="10.7109375" style="6" customWidth="1"/>
    <col min="7430" max="7430" width="13.5703125" style="6" customWidth="1"/>
    <col min="7431" max="7433" width="10.7109375" style="6" customWidth="1"/>
    <col min="7434" max="7434" width="12.140625" style="6" customWidth="1"/>
    <col min="7435" max="7435" width="10.7109375" style="6" customWidth="1"/>
    <col min="7436" max="7436" width="16.5703125" style="6" customWidth="1"/>
    <col min="7437" max="7437" width="18.42578125" style="6" customWidth="1"/>
    <col min="7438" max="7438" width="10.5703125" style="6" customWidth="1"/>
    <col min="7439" max="7439" width="10.7109375" style="6" customWidth="1"/>
    <col min="7440" max="7680" width="9.140625" style="6"/>
    <col min="7681" max="7681" width="2.7109375" style="6" customWidth="1"/>
    <col min="7682" max="7682" width="39.5703125" style="6" customWidth="1"/>
    <col min="7683" max="7685" width="10.7109375" style="6" customWidth="1"/>
    <col min="7686" max="7686" width="13.5703125" style="6" customWidth="1"/>
    <col min="7687" max="7689" width="10.7109375" style="6" customWidth="1"/>
    <col min="7690" max="7690" width="12.140625" style="6" customWidth="1"/>
    <col min="7691" max="7691" width="10.7109375" style="6" customWidth="1"/>
    <col min="7692" max="7692" width="16.5703125" style="6" customWidth="1"/>
    <col min="7693" max="7693" width="18.42578125" style="6" customWidth="1"/>
    <col min="7694" max="7694" width="10.5703125" style="6" customWidth="1"/>
    <col min="7695" max="7695" width="10.7109375" style="6" customWidth="1"/>
    <col min="7696" max="7936" width="9.140625" style="6"/>
    <col min="7937" max="7937" width="2.7109375" style="6" customWidth="1"/>
    <col min="7938" max="7938" width="39.5703125" style="6" customWidth="1"/>
    <col min="7939" max="7941" width="10.7109375" style="6" customWidth="1"/>
    <col min="7942" max="7942" width="13.5703125" style="6" customWidth="1"/>
    <col min="7943" max="7945" width="10.7109375" style="6" customWidth="1"/>
    <col min="7946" max="7946" width="12.140625" style="6" customWidth="1"/>
    <col min="7947" max="7947" width="10.7109375" style="6" customWidth="1"/>
    <col min="7948" max="7948" width="16.5703125" style="6" customWidth="1"/>
    <col min="7949" max="7949" width="18.42578125" style="6" customWidth="1"/>
    <col min="7950" max="7950" width="10.5703125" style="6" customWidth="1"/>
    <col min="7951" max="7951" width="10.7109375" style="6" customWidth="1"/>
    <col min="7952" max="8192" width="9.140625" style="6"/>
    <col min="8193" max="8193" width="2.7109375" style="6" customWidth="1"/>
    <col min="8194" max="8194" width="39.5703125" style="6" customWidth="1"/>
    <col min="8195" max="8197" width="10.7109375" style="6" customWidth="1"/>
    <col min="8198" max="8198" width="13.5703125" style="6" customWidth="1"/>
    <col min="8199" max="8201" width="10.7109375" style="6" customWidth="1"/>
    <col min="8202" max="8202" width="12.140625" style="6" customWidth="1"/>
    <col min="8203" max="8203" width="10.7109375" style="6" customWidth="1"/>
    <col min="8204" max="8204" width="16.5703125" style="6" customWidth="1"/>
    <col min="8205" max="8205" width="18.42578125" style="6" customWidth="1"/>
    <col min="8206" max="8206" width="10.5703125" style="6" customWidth="1"/>
    <col min="8207" max="8207" width="10.7109375" style="6" customWidth="1"/>
    <col min="8208" max="8448" width="9.140625" style="6"/>
    <col min="8449" max="8449" width="2.7109375" style="6" customWidth="1"/>
    <col min="8450" max="8450" width="39.5703125" style="6" customWidth="1"/>
    <col min="8451" max="8453" width="10.7109375" style="6" customWidth="1"/>
    <col min="8454" max="8454" width="13.5703125" style="6" customWidth="1"/>
    <col min="8455" max="8457" width="10.7109375" style="6" customWidth="1"/>
    <col min="8458" max="8458" width="12.140625" style="6" customWidth="1"/>
    <col min="8459" max="8459" width="10.7109375" style="6" customWidth="1"/>
    <col min="8460" max="8460" width="16.5703125" style="6" customWidth="1"/>
    <col min="8461" max="8461" width="18.42578125" style="6" customWidth="1"/>
    <col min="8462" max="8462" width="10.5703125" style="6" customWidth="1"/>
    <col min="8463" max="8463" width="10.7109375" style="6" customWidth="1"/>
    <col min="8464" max="8704" width="9.140625" style="6"/>
    <col min="8705" max="8705" width="2.7109375" style="6" customWidth="1"/>
    <col min="8706" max="8706" width="39.5703125" style="6" customWidth="1"/>
    <col min="8707" max="8709" width="10.7109375" style="6" customWidth="1"/>
    <col min="8710" max="8710" width="13.5703125" style="6" customWidth="1"/>
    <col min="8711" max="8713" width="10.7109375" style="6" customWidth="1"/>
    <col min="8714" max="8714" width="12.140625" style="6" customWidth="1"/>
    <col min="8715" max="8715" width="10.7109375" style="6" customWidth="1"/>
    <col min="8716" max="8716" width="16.5703125" style="6" customWidth="1"/>
    <col min="8717" max="8717" width="18.42578125" style="6" customWidth="1"/>
    <col min="8718" max="8718" width="10.5703125" style="6" customWidth="1"/>
    <col min="8719" max="8719" width="10.7109375" style="6" customWidth="1"/>
    <col min="8720" max="8960" width="9.140625" style="6"/>
    <col min="8961" max="8961" width="2.7109375" style="6" customWidth="1"/>
    <col min="8962" max="8962" width="39.5703125" style="6" customWidth="1"/>
    <col min="8963" max="8965" width="10.7109375" style="6" customWidth="1"/>
    <col min="8966" max="8966" width="13.5703125" style="6" customWidth="1"/>
    <col min="8967" max="8969" width="10.7109375" style="6" customWidth="1"/>
    <col min="8970" max="8970" width="12.140625" style="6" customWidth="1"/>
    <col min="8971" max="8971" width="10.7109375" style="6" customWidth="1"/>
    <col min="8972" max="8972" width="16.5703125" style="6" customWidth="1"/>
    <col min="8973" max="8973" width="18.42578125" style="6" customWidth="1"/>
    <col min="8974" max="8974" width="10.5703125" style="6" customWidth="1"/>
    <col min="8975" max="8975" width="10.7109375" style="6" customWidth="1"/>
    <col min="8976" max="9216" width="9.140625" style="6"/>
    <col min="9217" max="9217" width="2.7109375" style="6" customWidth="1"/>
    <col min="9218" max="9218" width="39.5703125" style="6" customWidth="1"/>
    <col min="9219" max="9221" width="10.7109375" style="6" customWidth="1"/>
    <col min="9222" max="9222" width="13.5703125" style="6" customWidth="1"/>
    <col min="9223" max="9225" width="10.7109375" style="6" customWidth="1"/>
    <col min="9226" max="9226" width="12.140625" style="6" customWidth="1"/>
    <col min="9227" max="9227" width="10.7109375" style="6" customWidth="1"/>
    <col min="9228" max="9228" width="16.5703125" style="6" customWidth="1"/>
    <col min="9229" max="9229" width="18.42578125" style="6" customWidth="1"/>
    <col min="9230" max="9230" width="10.5703125" style="6" customWidth="1"/>
    <col min="9231" max="9231" width="10.7109375" style="6" customWidth="1"/>
    <col min="9232" max="9472" width="9.140625" style="6"/>
    <col min="9473" max="9473" width="2.7109375" style="6" customWidth="1"/>
    <col min="9474" max="9474" width="39.5703125" style="6" customWidth="1"/>
    <col min="9475" max="9477" width="10.7109375" style="6" customWidth="1"/>
    <col min="9478" max="9478" width="13.5703125" style="6" customWidth="1"/>
    <col min="9479" max="9481" width="10.7109375" style="6" customWidth="1"/>
    <col min="9482" max="9482" width="12.140625" style="6" customWidth="1"/>
    <col min="9483" max="9483" width="10.7109375" style="6" customWidth="1"/>
    <col min="9484" max="9484" width="16.5703125" style="6" customWidth="1"/>
    <col min="9485" max="9485" width="18.42578125" style="6" customWidth="1"/>
    <col min="9486" max="9486" width="10.5703125" style="6" customWidth="1"/>
    <col min="9487" max="9487" width="10.7109375" style="6" customWidth="1"/>
    <col min="9488" max="9728" width="9.140625" style="6"/>
    <col min="9729" max="9729" width="2.7109375" style="6" customWidth="1"/>
    <col min="9730" max="9730" width="39.5703125" style="6" customWidth="1"/>
    <col min="9731" max="9733" width="10.7109375" style="6" customWidth="1"/>
    <col min="9734" max="9734" width="13.5703125" style="6" customWidth="1"/>
    <col min="9735" max="9737" width="10.7109375" style="6" customWidth="1"/>
    <col min="9738" max="9738" width="12.140625" style="6" customWidth="1"/>
    <col min="9739" max="9739" width="10.7109375" style="6" customWidth="1"/>
    <col min="9740" max="9740" width="16.5703125" style="6" customWidth="1"/>
    <col min="9741" max="9741" width="18.42578125" style="6" customWidth="1"/>
    <col min="9742" max="9742" width="10.5703125" style="6" customWidth="1"/>
    <col min="9743" max="9743" width="10.7109375" style="6" customWidth="1"/>
    <col min="9744" max="9984" width="9.140625" style="6"/>
    <col min="9985" max="9985" width="2.7109375" style="6" customWidth="1"/>
    <col min="9986" max="9986" width="39.5703125" style="6" customWidth="1"/>
    <col min="9987" max="9989" width="10.7109375" style="6" customWidth="1"/>
    <col min="9990" max="9990" width="13.5703125" style="6" customWidth="1"/>
    <col min="9991" max="9993" width="10.7109375" style="6" customWidth="1"/>
    <col min="9994" max="9994" width="12.140625" style="6" customWidth="1"/>
    <col min="9995" max="9995" width="10.7109375" style="6" customWidth="1"/>
    <col min="9996" max="9996" width="16.5703125" style="6" customWidth="1"/>
    <col min="9997" max="9997" width="18.42578125" style="6" customWidth="1"/>
    <col min="9998" max="9998" width="10.5703125" style="6" customWidth="1"/>
    <col min="9999" max="9999" width="10.7109375" style="6" customWidth="1"/>
    <col min="10000" max="10240" width="9.140625" style="6"/>
    <col min="10241" max="10241" width="2.7109375" style="6" customWidth="1"/>
    <col min="10242" max="10242" width="39.5703125" style="6" customWidth="1"/>
    <col min="10243" max="10245" width="10.7109375" style="6" customWidth="1"/>
    <col min="10246" max="10246" width="13.5703125" style="6" customWidth="1"/>
    <col min="10247" max="10249" width="10.7109375" style="6" customWidth="1"/>
    <col min="10250" max="10250" width="12.140625" style="6" customWidth="1"/>
    <col min="10251" max="10251" width="10.7109375" style="6" customWidth="1"/>
    <col min="10252" max="10252" width="16.5703125" style="6" customWidth="1"/>
    <col min="10253" max="10253" width="18.42578125" style="6" customWidth="1"/>
    <col min="10254" max="10254" width="10.5703125" style="6" customWidth="1"/>
    <col min="10255" max="10255" width="10.7109375" style="6" customWidth="1"/>
    <col min="10256" max="10496" width="9.140625" style="6"/>
    <col min="10497" max="10497" width="2.7109375" style="6" customWidth="1"/>
    <col min="10498" max="10498" width="39.5703125" style="6" customWidth="1"/>
    <col min="10499" max="10501" width="10.7109375" style="6" customWidth="1"/>
    <col min="10502" max="10502" width="13.5703125" style="6" customWidth="1"/>
    <col min="10503" max="10505" width="10.7109375" style="6" customWidth="1"/>
    <col min="10506" max="10506" width="12.140625" style="6" customWidth="1"/>
    <col min="10507" max="10507" width="10.7109375" style="6" customWidth="1"/>
    <col min="10508" max="10508" width="16.5703125" style="6" customWidth="1"/>
    <col min="10509" max="10509" width="18.42578125" style="6" customWidth="1"/>
    <col min="10510" max="10510" width="10.5703125" style="6" customWidth="1"/>
    <col min="10511" max="10511" width="10.7109375" style="6" customWidth="1"/>
    <col min="10512" max="10752" width="9.140625" style="6"/>
    <col min="10753" max="10753" width="2.7109375" style="6" customWidth="1"/>
    <col min="10754" max="10754" width="39.5703125" style="6" customWidth="1"/>
    <col min="10755" max="10757" width="10.7109375" style="6" customWidth="1"/>
    <col min="10758" max="10758" width="13.5703125" style="6" customWidth="1"/>
    <col min="10759" max="10761" width="10.7109375" style="6" customWidth="1"/>
    <col min="10762" max="10762" width="12.140625" style="6" customWidth="1"/>
    <col min="10763" max="10763" width="10.7109375" style="6" customWidth="1"/>
    <col min="10764" max="10764" width="16.5703125" style="6" customWidth="1"/>
    <col min="10765" max="10765" width="18.42578125" style="6" customWidth="1"/>
    <col min="10766" max="10766" width="10.5703125" style="6" customWidth="1"/>
    <col min="10767" max="10767" width="10.7109375" style="6" customWidth="1"/>
    <col min="10768" max="11008" width="9.140625" style="6"/>
    <col min="11009" max="11009" width="2.7109375" style="6" customWidth="1"/>
    <col min="11010" max="11010" width="39.5703125" style="6" customWidth="1"/>
    <col min="11011" max="11013" width="10.7109375" style="6" customWidth="1"/>
    <col min="11014" max="11014" width="13.5703125" style="6" customWidth="1"/>
    <col min="11015" max="11017" width="10.7109375" style="6" customWidth="1"/>
    <col min="11018" max="11018" width="12.140625" style="6" customWidth="1"/>
    <col min="11019" max="11019" width="10.7109375" style="6" customWidth="1"/>
    <col min="11020" max="11020" width="16.5703125" style="6" customWidth="1"/>
    <col min="11021" max="11021" width="18.42578125" style="6" customWidth="1"/>
    <col min="11022" max="11022" width="10.5703125" style="6" customWidth="1"/>
    <col min="11023" max="11023" width="10.7109375" style="6" customWidth="1"/>
    <col min="11024" max="11264" width="9.140625" style="6"/>
    <col min="11265" max="11265" width="2.7109375" style="6" customWidth="1"/>
    <col min="11266" max="11266" width="39.5703125" style="6" customWidth="1"/>
    <col min="11267" max="11269" width="10.7109375" style="6" customWidth="1"/>
    <col min="11270" max="11270" width="13.5703125" style="6" customWidth="1"/>
    <col min="11271" max="11273" width="10.7109375" style="6" customWidth="1"/>
    <col min="11274" max="11274" width="12.140625" style="6" customWidth="1"/>
    <col min="11275" max="11275" width="10.7109375" style="6" customWidth="1"/>
    <col min="11276" max="11276" width="16.5703125" style="6" customWidth="1"/>
    <col min="11277" max="11277" width="18.42578125" style="6" customWidth="1"/>
    <col min="11278" max="11278" width="10.5703125" style="6" customWidth="1"/>
    <col min="11279" max="11279" width="10.7109375" style="6" customWidth="1"/>
    <col min="11280" max="11520" width="9.140625" style="6"/>
    <col min="11521" max="11521" width="2.7109375" style="6" customWidth="1"/>
    <col min="11522" max="11522" width="39.5703125" style="6" customWidth="1"/>
    <col min="11523" max="11525" width="10.7109375" style="6" customWidth="1"/>
    <col min="11526" max="11526" width="13.5703125" style="6" customWidth="1"/>
    <col min="11527" max="11529" width="10.7109375" style="6" customWidth="1"/>
    <col min="11530" max="11530" width="12.140625" style="6" customWidth="1"/>
    <col min="11531" max="11531" width="10.7109375" style="6" customWidth="1"/>
    <col min="11532" max="11532" width="16.5703125" style="6" customWidth="1"/>
    <col min="11533" max="11533" width="18.42578125" style="6" customWidth="1"/>
    <col min="11534" max="11534" width="10.5703125" style="6" customWidth="1"/>
    <col min="11535" max="11535" width="10.7109375" style="6" customWidth="1"/>
    <col min="11536" max="11776" width="9.140625" style="6"/>
    <col min="11777" max="11777" width="2.7109375" style="6" customWidth="1"/>
    <col min="11778" max="11778" width="39.5703125" style="6" customWidth="1"/>
    <col min="11779" max="11781" width="10.7109375" style="6" customWidth="1"/>
    <col min="11782" max="11782" width="13.5703125" style="6" customWidth="1"/>
    <col min="11783" max="11785" width="10.7109375" style="6" customWidth="1"/>
    <col min="11786" max="11786" width="12.140625" style="6" customWidth="1"/>
    <col min="11787" max="11787" width="10.7109375" style="6" customWidth="1"/>
    <col min="11788" max="11788" width="16.5703125" style="6" customWidth="1"/>
    <col min="11789" max="11789" width="18.42578125" style="6" customWidth="1"/>
    <col min="11790" max="11790" width="10.5703125" style="6" customWidth="1"/>
    <col min="11791" max="11791" width="10.7109375" style="6" customWidth="1"/>
    <col min="11792" max="12032" width="9.140625" style="6"/>
    <col min="12033" max="12033" width="2.7109375" style="6" customWidth="1"/>
    <col min="12034" max="12034" width="39.5703125" style="6" customWidth="1"/>
    <col min="12035" max="12037" width="10.7109375" style="6" customWidth="1"/>
    <col min="12038" max="12038" width="13.5703125" style="6" customWidth="1"/>
    <col min="12039" max="12041" width="10.7109375" style="6" customWidth="1"/>
    <col min="12042" max="12042" width="12.140625" style="6" customWidth="1"/>
    <col min="12043" max="12043" width="10.7109375" style="6" customWidth="1"/>
    <col min="12044" max="12044" width="16.5703125" style="6" customWidth="1"/>
    <col min="12045" max="12045" width="18.42578125" style="6" customWidth="1"/>
    <col min="12046" max="12046" width="10.5703125" style="6" customWidth="1"/>
    <col min="12047" max="12047" width="10.7109375" style="6" customWidth="1"/>
    <col min="12048" max="12288" width="9.140625" style="6"/>
    <col min="12289" max="12289" width="2.7109375" style="6" customWidth="1"/>
    <col min="12290" max="12290" width="39.5703125" style="6" customWidth="1"/>
    <col min="12291" max="12293" width="10.7109375" style="6" customWidth="1"/>
    <col min="12294" max="12294" width="13.5703125" style="6" customWidth="1"/>
    <col min="12295" max="12297" width="10.7109375" style="6" customWidth="1"/>
    <col min="12298" max="12298" width="12.140625" style="6" customWidth="1"/>
    <col min="12299" max="12299" width="10.7109375" style="6" customWidth="1"/>
    <col min="12300" max="12300" width="16.5703125" style="6" customWidth="1"/>
    <col min="12301" max="12301" width="18.42578125" style="6" customWidth="1"/>
    <col min="12302" max="12302" width="10.5703125" style="6" customWidth="1"/>
    <col min="12303" max="12303" width="10.7109375" style="6" customWidth="1"/>
    <col min="12304" max="12544" width="9.140625" style="6"/>
    <col min="12545" max="12545" width="2.7109375" style="6" customWidth="1"/>
    <col min="12546" max="12546" width="39.5703125" style="6" customWidth="1"/>
    <col min="12547" max="12549" width="10.7109375" style="6" customWidth="1"/>
    <col min="12550" max="12550" width="13.5703125" style="6" customWidth="1"/>
    <col min="12551" max="12553" width="10.7109375" style="6" customWidth="1"/>
    <col min="12554" max="12554" width="12.140625" style="6" customWidth="1"/>
    <col min="12555" max="12555" width="10.7109375" style="6" customWidth="1"/>
    <col min="12556" max="12556" width="16.5703125" style="6" customWidth="1"/>
    <col min="12557" max="12557" width="18.42578125" style="6" customWidth="1"/>
    <col min="12558" max="12558" width="10.5703125" style="6" customWidth="1"/>
    <col min="12559" max="12559" width="10.7109375" style="6" customWidth="1"/>
    <col min="12560" max="12800" width="9.140625" style="6"/>
    <col min="12801" max="12801" width="2.7109375" style="6" customWidth="1"/>
    <col min="12802" max="12802" width="39.5703125" style="6" customWidth="1"/>
    <col min="12803" max="12805" width="10.7109375" style="6" customWidth="1"/>
    <col min="12806" max="12806" width="13.5703125" style="6" customWidth="1"/>
    <col min="12807" max="12809" width="10.7109375" style="6" customWidth="1"/>
    <col min="12810" max="12810" width="12.140625" style="6" customWidth="1"/>
    <col min="12811" max="12811" width="10.7109375" style="6" customWidth="1"/>
    <col min="12812" max="12812" width="16.5703125" style="6" customWidth="1"/>
    <col min="12813" max="12813" width="18.42578125" style="6" customWidth="1"/>
    <col min="12814" max="12814" width="10.5703125" style="6" customWidth="1"/>
    <col min="12815" max="12815" width="10.7109375" style="6" customWidth="1"/>
    <col min="12816" max="13056" width="9.140625" style="6"/>
    <col min="13057" max="13057" width="2.7109375" style="6" customWidth="1"/>
    <col min="13058" max="13058" width="39.5703125" style="6" customWidth="1"/>
    <col min="13059" max="13061" width="10.7109375" style="6" customWidth="1"/>
    <col min="13062" max="13062" width="13.5703125" style="6" customWidth="1"/>
    <col min="13063" max="13065" width="10.7109375" style="6" customWidth="1"/>
    <col min="13066" max="13066" width="12.140625" style="6" customWidth="1"/>
    <col min="13067" max="13067" width="10.7109375" style="6" customWidth="1"/>
    <col min="13068" max="13068" width="16.5703125" style="6" customWidth="1"/>
    <col min="13069" max="13069" width="18.42578125" style="6" customWidth="1"/>
    <col min="13070" max="13070" width="10.5703125" style="6" customWidth="1"/>
    <col min="13071" max="13071" width="10.7109375" style="6" customWidth="1"/>
    <col min="13072" max="13312" width="9.140625" style="6"/>
    <col min="13313" max="13313" width="2.7109375" style="6" customWidth="1"/>
    <col min="13314" max="13314" width="39.5703125" style="6" customWidth="1"/>
    <col min="13315" max="13317" width="10.7109375" style="6" customWidth="1"/>
    <col min="13318" max="13318" width="13.5703125" style="6" customWidth="1"/>
    <col min="13319" max="13321" width="10.7109375" style="6" customWidth="1"/>
    <col min="13322" max="13322" width="12.140625" style="6" customWidth="1"/>
    <col min="13323" max="13323" width="10.7109375" style="6" customWidth="1"/>
    <col min="13324" max="13324" width="16.5703125" style="6" customWidth="1"/>
    <col min="13325" max="13325" width="18.42578125" style="6" customWidth="1"/>
    <col min="13326" max="13326" width="10.5703125" style="6" customWidth="1"/>
    <col min="13327" max="13327" width="10.7109375" style="6" customWidth="1"/>
    <col min="13328" max="13568" width="9.140625" style="6"/>
    <col min="13569" max="13569" width="2.7109375" style="6" customWidth="1"/>
    <col min="13570" max="13570" width="39.5703125" style="6" customWidth="1"/>
    <col min="13571" max="13573" width="10.7109375" style="6" customWidth="1"/>
    <col min="13574" max="13574" width="13.5703125" style="6" customWidth="1"/>
    <col min="13575" max="13577" width="10.7109375" style="6" customWidth="1"/>
    <col min="13578" max="13578" width="12.140625" style="6" customWidth="1"/>
    <col min="13579" max="13579" width="10.7109375" style="6" customWidth="1"/>
    <col min="13580" max="13580" width="16.5703125" style="6" customWidth="1"/>
    <col min="13581" max="13581" width="18.42578125" style="6" customWidth="1"/>
    <col min="13582" max="13582" width="10.5703125" style="6" customWidth="1"/>
    <col min="13583" max="13583" width="10.7109375" style="6" customWidth="1"/>
    <col min="13584" max="13824" width="9.140625" style="6"/>
    <col min="13825" max="13825" width="2.7109375" style="6" customWidth="1"/>
    <col min="13826" max="13826" width="39.5703125" style="6" customWidth="1"/>
    <col min="13827" max="13829" width="10.7109375" style="6" customWidth="1"/>
    <col min="13830" max="13830" width="13.5703125" style="6" customWidth="1"/>
    <col min="13831" max="13833" width="10.7109375" style="6" customWidth="1"/>
    <col min="13834" max="13834" width="12.140625" style="6" customWidth="1"/>
    <col min="13835" max="13835" width="10.7109375" style="6" customWidth="1"/>
    <col min="13836" max="13836" width="16.5703125" style="6" customWidth="1"/>
    <col min="13837" max="13837" width="18.42578125" style="6" customWidth="1"/>
    <col min="13838" max="13838" width="10.5703125" style="6" customWidth="1"/>
    <col min="13839" max="13839" width="10.7109375" style="6" customWidth="1"/>
    <col min="13840" max="14080" width="9.140625" style="6"/>
    <col min="14081" max="14081" width="2.7109375" style="6" customWidth="1"/>
    <col min="14082" max="14082" width="39.5703125" style="6" customWidth="1"/>
    <col min="14083" max="14085" width="10.7109375" style="6" customWidth="1"/>
    <col min="14086" max="14086" width="13.5703125" style="6" customWidth="1"/>
    <col min="14087" max="14089" width="10.7109375" style="6" customWidth="1"/>
    <col min="14090" max="14090" width="12.140625" style="6" customWidth="1"/>
    <col min="14091" max="14091" width="10.7109375" style="6" customWidth="1"/>
    <col min="14092" max="14092" width="16.5703125" style="6" customWidth="1"/>
    <col min="14093" max="14093" width="18.42578125" style="6" customWidth="1"/>
    <col min="14094" max="14094" width="10.5703125" style="6" customWidth="1"/>
    <col min="14095" max="14095" width="10.7109375" style="6" customWidth="1"/>
    <col min="14096" max="14336" width="9.140625" style="6"/>
    <col min="14337" max="14337" width="2.7109375" style="6" customWidth="1"/>
    <col min="14338" max="14338" width="39.5703125" style="6" customWidth="1"/>
    <col min="14339" max="14341" width="10.7109375" style="6" customWidth="1"/>
    <col min="14342" max="14342" width="13.5703125" style="6" customWidth="1"/>
    <col min="14343" max="14345" width="10.7109375" style="6" customWidth="1"/>
    <col min="14346" max="14346" width="12.140625" style="6" customWidth="1"/>
    <col min="14347" max="14347" width="10.7109375" style="6" customWidth="1"/>
    <col min="14348" max="14348" width="16.5703125" style="6" customWidth="1"/>
    <col min="14349" max="14349" width="18.42578125" style="6" customWidth="1"/>
    <col min="14350" max="14350" width="10.5703125" style="6" customWidth="1"/>
    <col min="14351" max="14351" width="10.7109375" style="6" customWidth="1"/>
    <col min="14352" max="14592" width="9.140625" style="6"/>
    <col min="14593" max="14593" width="2.7109375" style="6" customWidth="1"/>
    <col min="14594" max="14594" width="39.5703125" style="6" customWidth="1"/>
    <col min="14595" max="14597" width="10.7109375" style="6" customWidth="1"/>
    <col min="14598" max="14598" width="13.5703125" style="6" customWidth="1"/>
    <col min="14599" max="14601" width="10.7109375" style="6" customWidth="1"/>
    <col min="14602" max="14602" width="12.140625" style="6" customWidth="1"/>
    <col min="14603" max="14603" width="10.7109375" style="6" customWidth="1"/>
    <col min="14604" max="14604" width="16.5703125" style="6" customWidth="1"/>
    <col min="14605" max="14605" width="18.42578125" style="6" customWidth="1"/>
    <col min="14606" max="14606" width="10.5703125" style="6" customWidth="1"/>
    <col min="14607" max="14607" width="10.7109375" style="6" customWidth="1"/>
    <col min="14608" max="14848" width="9.140625" style="6"/>
    <col min="14849" max="14849" width="2.7109375" style="6" customWidth="1"/>
    <col min="14850" max="14850" width="39.5703125" style="6" customWidth="1"/>
    <col min="14851" max="14853" width="10.7109375" style="6" customWidth="1"/>
    <col min="14854" max="14854" width="13.5703125" style="6" customWidth="1"/>
    <col min="14855" max="14857" width="10.7109375" style="6" customWidth="1"/>
    <col min="14858" max="14858" width="12.140625" style="6" customWidth="1"/>
    <col min="14859" max="14859" width="10.7109375" style="6" customWidth="1"/>
    <col min="14860" max="14860" width="16.5703125" style="6" customWidth="1"/>
    <col min="14861" max="14861" width="18.42578125" style="6" customWidth="1"/>
    <col min="14862" max="14862" width="10.5703125" style="6" customWidth="1"/>
    <col min="14863" max="14863" width="10.7109375" style="6" customWidth="1"/>
    <col min="14864" max="15104" width="9.140625" style="6"/>
    <col min="15105" max="15105" width="2.7109375" style="6" customWidth="1"/>
    <col min="15106" max="15106" width="39.5703125" style="6" customWidth="1"/>
    <col min="15107" max="15109" width="10.7109375" style="6" customWidth="1"/>
    <col min="15110" max="15110" width="13.5703125" style="6" customWidth="1"/>
    <col min="15111" max="15113" width="10.7109375" style="6" customWidth="1"/>
    <col min="15114" max="15114" width="12.140625" style="6" customWidth="1"/>
    <col min="15115" max="15115" width="10.7109375" style="6" customWidth="1"/>
    <col min="15116" max="15116" width="16.5703125" style="6" customWidth="1"/>
    <col min="15117" max="15117" width="18.42578125" style="6" customWidth="1"/>
    <col min="15118" max="15118" width="10.5703125" style="6" customWidth="1"/>
    <col min="15119" max="15119" width="10.7109375" style="6" customWidth="1"/>
    <col min="15120" max="15360" width="9.140625" style="6"/>
    <col min="15361" max="15361" width="2.7109375" style="6" customWidth="1"/>
    <col min="15362" max="15362" width="39.5703125" style="6" customWidth="1"/>
    <col min="15363" max="15365" width="10.7109375" style="6" customWidth="1"/>
    <col min="15366" max="15366" width="13.5703125" style="6" customWidth="1"/>
    <col min="15367" max="15369" width="10.7109375" style="6" customWidth="1"/>
    <col min="15370" max="15370" width="12.140625" style="6" customWidth="1"/>
    <col min="15371" max="15371" width="10.7109375" style="6" customWidth="1"/>
    <col min="15372" max="15372" width="16.5703125" style="6" customWidth="1"/>
    <col min="15373" max="15373" width="18.42578125" style="6" customWidth="1"/>
    <col min="15374" max="15374" width="10.5703125" style="6" customWidth="1"/>
    <col min="15375" max="15375" width="10.7109375" style="6" customWidth="1"/>
    <col min="15376" max="15616" width="9.140625" style="6"/>
    <col min="15617" max="15617" width="2.7109375" style="6" customWidth="1"/>
    <col min="15618" max="15618" width="39.5703125" style="6" customWidth="1"/>
    <col min="15619" max="15621" width="10.7109375" style="6" customWidth="1"/>
    <col min="15622" max="15622" width="13.5703125" style="6" customWidth="1"/>
    <col min="15623" max="15625" width="10.7109375" style="6" customWidth="1"/>
    <col min="15626" max="15626" width="12.140625" style="6" customWidth="1"/>
    <col min="15627" max="15627" width="10.7109375" style="6" customWidth="1"/>
    <col min="15628" max="15628" width="16.5703125" style="6" customWidth="1"/>
    <col min="15629" max="15629" width="18.42578125" style="6" customWidth="1"/>
    <col min="15630" max="15630" width="10.5703125" style="6" customWidth="1"/>
    <col min="15631" max="15631" width="10.7109375" style="6" customWidth="1"/>
    <col min="15632" max="15872" width="9.140625" style="6"/>
    <col min="15873" max="15873" width="2.7109375" style="6" customWidth="1"/>
    <col min="15874" max="15874" width="39.5703125" style="6" customWidth="1"/>
    <col min="15875" max="15877" width="10.7109375" style="6" customWidth="1"/>
    <col min="15878" max="15878" width="13.5703125" style="6" customWidth="1"/>
    <col min="15879" max="15881" width="10.7109375" style="6" customWidth="1"/>
    <col min="15882" max="15882" width="12.140625" style="6" customWidth="1"/>
    <col min="15883" max="15883" width="10.7109375" style="6" customWidth="1"/>
    <col min="15884" max="15884" width="16.5703125" style="6" customWidth="1"/>
    <col min="15885" max="15885" width="18.42578125" style="6" customWidth="1"/>
    <col min="15886" max="15886" width="10.5703125" style="6" customWidth="1"/>
    <col min="15887" max="15887" width="10.7109375" style="6" customWidth="1"/>
    <col min="15888" max="16128" width="9.140625" style="6"/>
    <col min="16129" max="16129" width="2.7109375" style="6" customWidth="1"/>
    <col min="16130" max="16130" width="39.5703125" style="6" customWidth="1"/>
    <col min="16131" max="16133" width="10.7109375" style="6" customWidth="1"/>
    <col min="16134" max="16134" width="13.5703125" style="6" customWidth="1"/>
    <col min="16135" max="16137" width="10.7109375" style="6" customWidth="1"/>
    <col min="16138" max="16138" width="12.140625" style="6" customWidth="1"/>
    <col min="16139" max="16139" width="10.7109375" style="6" customWidth="1"/>
    <col min="16140" max="16140" width="16.5703125" style="6" customWidth="1"/>
    <col min="16141" max="16141" width="18.42578125" style="6" customWidth="1"/>
    <col min="16142" max="16142" width="10.5703125" style="6" customWidth="1"/>
    <col min="16143" max="16143" width="10.7109375" style="6" customWidth="1"/>
    <col min="16144" max="16384" width="9.140625" style="6"/>
  </cols>
  <sheetData>
    <row r="1" spans="2:32" s="2" customFormat="1" ht="19.5">
      <c r="B1" s="1" t="s">
        <v>0</v>
      </c>
      <c r="AA1" s="3"/>
      <c r="AF1" s="4"/>
    </row>
    <row r="2" spans="2:32" ht="14.25">
      <c r="B2" s="5"/>
      <c r="AA2" s="7"/>
      <c r="AF2" s="8"/>
    </row>
    <row r="3" spans="2:32" ht="15" customHeight="1">
      <c r="B3" s="9" t="s">
        <v>1</v>
      </c>
      <c r="C3" s="149" t="s">
        <v>2</v>
      </c>
      <c r="D3" s="150"/>
      <c r="E3" s="150"/>
      <c r="G3" s="10"/>
      <c r="H3" s="2"/>
      <c r="I3" s="146"/>
      <c r="J3" s="146"/>
      <c r="AA3" s="7"/>
      <c r="AF3" s="8"/>
    </row>
    <row r="4" spans="2:32" ht="15" customHeight="1" thickBot="1">
      <c r="B4" s="11" t="s">
        <v>4</v>
      </c>
      <c r="C4" s="151">
        <v>41425</v>
      </c>
      <c r="D4" s="152"/>
      <c r="E4" s="152"/>
      <c r="F4" s="12"/>
      <c r="G4" s="13"/>
      <c r="H4" s="14"/>
      <c r="I4" s="14"/>
      <c r="J4" s="14"/>
      <c r="N4" s="15"/>
      <c r="AA4" s="7"/>
      <c r="AF4" s="16"/>
    </row>
    <row r="5" spans="2:32" ht="15" customHeight="1">
      <c r="B5" s="17" t="s">
        <v>5</v>
      </c>
      <c r="C5" s="153" t="s">
        <v>6</v>
      </c>
      <c r="D5" s="152"/>
      <c r="E5" s="152"/>
      <c r="F5" s="18"/>
      <c r="N5" s="15"/>
      <c r="S5" s="19"/>
    </row>
    <row r="6" spans="2:32" ht="15" customHeight="1">
      <c r="B6" s="17" t="s">
        <v>7</v>
      </c>
      <c r="C6" s="153" t="s">
        <v>8</v>
      </c>
      <c r="D6" s="152"/>
      <c r="E6" s="152"/>
      <c r="F6" s="18"/>
      <c r="N6" s="15"/>
      <c r="S6" s="19"/>
    </row>
    <row r="7" spans="2:32" ht="15" customHeight="1">
      <c r="B7" s="17" t="s">
        <v>9</v>
      </c>
      <c r="C7" s="122" t="s">
        <v>10</v>
      </c>
      <c r="D7" s="148"/>
      <c r="E7" s="148"/>
      <c r="F7" s="18"/>
      <c r="N7" s="15"/>
      <c r="S7" s="19"/>
    </row>
    <row r="8" spans="2:32" ht="15" customHeight="1">
      <c r="B8" s="17"/>
      <c r="C8" s="20"/>
      <c r="D8" s="5"/>
      <c r="E8" s="5"/>
      <c r="F8" s="18"/>
      <c r="N8" s="21"/>
      <c r="S8" s="19"/>
    </row>
    <row r="9" spans="2:32" ht="15" customHeight="1">
      <c r="B9" s="17"/>
      <c r="C9" s="140" t="s">
        <v>11</v>
      </c>
      <c r="D9" s="141"/>
      <c r="E9" s="142"/>
      <c r="F9" s="18"/>
    </row>
    <row r="10" spans="2:32" ht="15" customHeight="1">
      <c r="B10" s="17"/>
      <c r="C10" s="20"/>
      <c r="D10" s="5"/>
      <c r="E10" s="5"/>
      <c r="F10" s="18"/>
    </row>
    <row r="11" spans="2:32" s="25" customFormat="1" ht="18" customHeight="1">
      <c r="B11" s="22" t="s">
        <v>12</v>
      </c>
      <c r="C11" s="7" t="s">
        <v>13</v>
      </c>
      <c r="D11" s="23"/>
      <c r="E11" s="23"/>
      <c r="F11" s="24"/>
    </row>
    <row r="12" spans="2:32" ht="17.45" customHeight="1">
      <c r="B12" s="22"/>
      <c r="C12" s="7" t="s">
        <v>3</v>
      </c>
      <c r="D12" s="5"/>
      <c r="E12" s="5"/>
      <c r="F12" s="18"/>
    </row>
    <row r="13" spans="2:32" ht="15.6" customHeight="1">
      <c r="B13" s="22"/>
      <c r="C13" s="7" t="s">
        <v>14</v>
      </c>
      <c r="D13" s="5"/>
      <c r="E13" s="5"/>
      <c r="F13" s="18"/>
    </row>
    <row r="14" spans="2:32" ht="15" customHeight="1">
      <c r="B14" s="5"/>
      <c r="C14" s="5"/>
      <c r="D14" s="5"/>
      <c r="E14" s="5"/>
      <c r="F14" s="5"/>
      <c r="J14" s="2"/>
      <c r="K14" s="2"/>
      <c r="L14" s="2"/>
    </row>
    <row r="15" spans="2:32" ht="15" customHeight="1">
      <c r="B15" s="26"/>
      <c r="C15" s="143" t="s">
        <v>15</v>
      </c>
      <c r="D15" s="144"/>
      <c r="E15" s="145"/>
      <c r="F15" s="27"/>
      <c r="G15" s="28"/>
      <c r="H15" s="28"/>
      <c r="I15" s="2"/>
      <c r="J15" s="146"/>
      <c r="K15" s="146"/>
      <c r="L15" s="146"/>
    </row>
    <row r="16" spans="2:32" ht="17.45" customHeight="1">
      <c r="B16" s="136" t="s">
        <v>16</v>
      </c>
      <c r="C16" s="136"/>
      <c r="D16" s="147">
        <f>[1]Summary!C7</f>
        <v>5602601.4519999996</v>
      </c>
      <c r="E16" s="147"/>
      <c r="G16" s="136"/>
      <c r="H16" s="136"/>
      <c r="I16" s="136"/>
      <c r="J16" s="136"/>
      <c r="K16" s="136"/>
      <c r="L16" s="29"/>
      <c r="M16" s="15"/>
      <c r="N16" s="15"/>
    </row>
    <row r="17" spans="2:32" ht="16.899999999999999" customHeight="1">
      <c r="B17" s="136" t="s">
        <v>17</v>
      </c>
      <c r="C17" s="136"/>
      <c r="D17" s="139">
        <f>[1]Summary!D7</f>
        <v>5513396</v>
      </c>
      <c r="E17" s="139"/>
      <c r="G17" s="136"/>
      <c r="H17" s="136"/>
      <c r="I17" s="136"/>
      <c r="J17" s="136"/>
      <c r="K17" s="136"/>
      <c r="L17" s="29"/>
      <c r="M17" s="15"/>
      <c r="N17" s="15"/>
    </row>
    <row r="18" spans="2:32" ht="15" customHeight="1">
      <c r="B18" s="136" t="s">
        <v>18</v>
      </c>
      <c r="C18" s="136"/>
      <c r="D18" s="138">
        <f>AVERAGE(D16:D17)</f>
        <v>5557998.7259999998</v>
      </c>
      <c r="E18" s="138"/>
      <c r="G18" s="136"/>
      <c r="H18" s="136"/>
      <c r="I18" s="136"/>
      <c r="J18" s="136"/>
      <c r="K18" s="136"/>
      <c r="L18" s="29"/>
      <c r="M18" s="15"/>
      <c r="N18" s="15"/>
    </row>
    <row r="19" spans="2:32" ht="14.45" customHeight="1">
      <c r="B19" s="136" t="s">
        <v>19</v>
      </c>
      <c r="C19" s="136"/>
      <c r="D19" s="137">
        <v>0.03</v>
      </c>
      <c r="E19" s="137"/>
      <c r="G19" s="136"/>
      <c r="H19" s="136"/>
      <c r="I19" s="136"/>
      <c r="J19" s="136"/>
      <c r="K19" s="136"/>
      <c r="L19" s="29"/>
      <c r="M19" s="15"/>
      <c r="N19" s="15"/>
    </row>
    <row r="20" spans="2:32" ht="15" customHeight="1">
      <c r="B20" s="136" t="s">
        <v>20</v>
      </c>
      <c r="C20" s="136"/>
      <c r="D20" s="138">
        <f>D18*D19</f>
        <v>166739.96177999998</v>
      </c>
      <c r="E20" s="138"/>
      <c r="G20" s="136"/>
      <c r="H20" s="136"/>
      <c r="I20" s="136"/>
      <c r="J20" s="136"/>
      <c r="K20" s="136"/>
      <c r="L20" s="30"/>
      <c r="M20" s="21"/>
      <c r="N20" s="21"/>
    </row>
    <row r="21" spans="2:32" ht="15" customHeight="1">
      <c r="B21" s="130" t="s">
        <v>21</v>
      </c>
      <c r="C21" s="130"/>
      <c r="D21" s="131">
        <f>SUM(C30:M30)</f>
        <v>501742.19840384426</v>
      </c>
      <c r="E21" s="131"/>
      <c r="G21" s="2"/>
      <c r="H21" s="2"/>
      <c r="I21" s="2"/>
      <c r="J21" s="2"/>
      <c r="K21" s="11"/>
      <c r="L21" s="31"/>
      <c r="M21" s="15"/>
      <c r="N21" s="15"/>
    </row>
    <row r="22" spans="2:32" ht="15" customHeight="1">
      <c r="B22" s="32"/>
      <c r="C22" s="32"/>
      <c r="D22" s="33"/>
      <c r="E22" s="33"/>
      <c r="G22" s="2"/>
      <c r="H22" s="2"/>
      <c r="I22" s="2"/>
      <c r="J22" s="2"/>
      <c r="K22" s="11"/>
      <c r="L22" s="31"/>
      <c r="M22" s="15"/>
      <c r="N22" s="15"/>
    </row>
    <row r="23" spans="2:32" ht="15" customHeight="1">
      <c r="B23" s="32"/>
      <c r="C23" s="32"/>
      <c r="D23" s="33"/>
      <c r="E23" s="33"/>
      <c r="G23" s="2"/>
      <c r="H23" s="2"/>
      <c r="I23" s="2"/>
      <c r="J23" s="2"/>
      <c r="K23" s="11"/>
      <c r="L23" s="31"/>
      <c r="M23" s="15"/>
      <c r="N23" s="15"/>
    </row>
    <row r="24" spans="2:32" ht="15.75" customHeight="1">
      <c r="B24" s="132"/>
      <c r="C24" s="133"/>
      <c r="D24" s="133"/>
      <c r="E24" s="133"/>
      <c r="F24" s="133"/>
      <c r="G24" s="133"/>
      <c r="H24" s="133"/>
      <c r="I24" s="133"/>
      <c r="L24" s="2"/>
    </row>
    <row r="25" spans="2:32" ht="15" customHeight="1">
      <c r="B25" s="17"/>
      <c r="C25" s="34" t="s">
        <v>22</v>
      </c>
      <c r="D25" s="35" t="s">
        <v>23</v>
      </c>
      <c r="E25" s="35" t="s">
        <v>24</v>
      </c>
      <c r="F25" s="35" t="s">
        <v>25</v>
      </c>
      <c r="G25" s="35" t="s">
        <v>26</v>
      </c>
      <c r="H25" s="35" t="s">
        <v>27</v>
      </c>
      <c r="I25" s="35" t="s">
        <v>28</v>
      </c>
      <c r="J25" s="35" t="s">
        <v>29</v>
      </c>
      <c r="K25" s="36" t="s">
        <v>30</v>
      </c>
      <c r="L25" s="37"/>
      <c r="M25" s="37"/>
    </row>
    <row r="26" spans="2:32" s="40" customFormat="1" ht="36" customHeight="1">
      <c r="B26" s="38"/>
      <c r="C26" s="39" t="s">
        <v>31</v>
      </c>
      <c r="D26" s="39" t="s">
        <v>32</v>
      </c>
      <c r="E26" s="39" t="s">
        <v>33</v>
      </c>
      <c r="F26" s="39" t="s">
        <v>34</v>
      </c>
      <c r="G26" s="39" t="s">
        <v>35</v>
      </c>
      <c r="H26" s="39" t="s">
        <v>36</v>
      </c>
      <c r="I26" s="39" t="s">
        <v>37</v>
      </c>
      <c r="J26" s="39" t="s">
        <v>38</v>
      </c>
      <c r="K26" s="39" t="s">
        <v>39</v>
      </c>
      <c r="L26" s="39" t="s">
        <v>40</v>
      </c>
      <c r="M26" s="39" t="s">
        <v>41</v>
      </c>
      <c r="AF26" s="6"/>
    </row>
    <row r="27" spans="2:32" ht="15" customHeight="1">
      <c r="B27" s="17"/>
      <c r="C27" s="41" t="s">
        <v>42</v>
      </c>
      <c r="D27" s="41" t="s">
        <v>42</v>
      </c>
      <c r="E27" s="41" t="s">
        <v>42</v>
      </c>
      <c r="F27" s="41" t="s">
        <v>42</v>
      </c>
      <c r="G27" s="41" t="s">
        <v>42</v>
      </c>
      <c r="H27" s="41" t="s">
        <v>42</v>
      </c>
      <c r="I27" s="41" t="s">
        <v>42</v>
      </c>
      <c r="J27" s="41" t="s">
        <v>42</v>
      </c>
      <c r="K27" s="41" t="s">
        <v>42</v>
      </c>
      <c r="L27" s="41" t="s">
        <v>43</v>
      </c>
      <c r="M27" s="41" t="s">
        <v>43</v>
      </c>
      <c r="AF27" s="40"/>
    </row>
    <row r="28" spans="2:32" ht="15" customHeight="1">
      <c r="B28" s="11" t="s">
        <v>44</v>
      </c>
      <c r="C28" s="42">
        <f t="shared" ref="C28:M28" si="0">SUM(C41:C55)</f>
        <v>192016.19840384426</v>
      </c>
      <c r="D28" s="43">
        <f t="shared" si="0"/>
        <v>309726</v>
      </c>
      <c r="E28" s="43">
        <f t="shared" si="0"/>
        <v>0</v>
      </c>
      <c r="F28" s="43">
        <f t="shared" si="0"/>
        <v>0</v>
      </c>
      <c r="G28" s="43">
        <f t="shared" si="0"/>
        <v>0</v>
      </c>
      <c r="H28" s="43">
        <f t="shared" si="0"/>
        <v>0</v>
      </c>
      <c r="I28" s="43">
        <f t="shared" si="0"/>
        <v>0</v>
      </c>
      <c r="J28" s="43">
        <f t="shared" si="0"/>
        <v>0</v>
      </c>
      <c r="K28" s="43">
        <f t="shared" si="0"/>
        <v>0</v>
      </c>
      <c r="L28" s="43">
        <f t="shared" si="0"/>
        <v>0</v>
      </c>
      <c r="M28" s="44">
        <f t="shared" si="0"/>
        <v>0</v>
      </c>
    </row>
    <row r="29" spans="2:32" ht="15" customHeight="1">
      <c r="B29" s="11" t="s">
        <v>45</v>
      </c>
      <c r="C29" s="45"/>
      <c r="D29" s="46">
        <f t="shared" ref="D29:M29" si="1">SUM(D63:D69)</f>
        <v>0</v>
      </c>
      <c r="E29" s="46">
        <f t="shared" si="1"/>
        <v>0</v>
      </c>
      <c r="F29" s="46">
        <f t="shared" si="1"/>
        <v>0</v>
      </c>
      <c r="G29" s="46">
        <f t="shared" si="1"/>
        <v>0</v>
      </c>
      <c r="H29" s="46">
        <f t="shared" si="1"/>
        <v>0</v>
      </c>
      <c r="I29" s="46">
        <f t="shared" si="1"/>
        <v>0</v>
      </c>
      <c r="J29" s="46">
        <f t="shared" si="1"/>
        <v>0</v>
      </c>
      <c r="K29" s="46">
        <f t="shared" si="1"/>
        <v>0</v>
      </c>
      <c r="L29" s="46">
        <f t="shared" si="1"/>
        <v>0</v>
      </c>
      <c r="M29" s="47">
        <f t="shared" si="1"/>
        <v>0</v>
      </c>
    </row>
    <row r="30" spans="2:32" ht="15" customHeight="1">
      <c r="B30" s="17" t="s">
        <v>46</v>
      </c>
      <c r="C30" s="48">
        <f t="shared" ref="C30:M30" si="2">C28+C29</f>
        <v>192016.19840384426</v>
      </c>
      <c r="D30" s="49">
        <f t="shared" si="2"/>
        <v>309726</v>
      </c>
      <c r="E30" s="49">
        <f t="shared" si="2"/>
        <v>0</v>
      </c>
      <c r="F30" s="49">
        <f t="shared" si="2"/>
        <v>0</v>
      </c>
      <c r="G30" s="49">
        <f t="shared" si="2"/>
        <v>0</v>
      </c>
      <c r="H30" s="49">
        <f t="shared" si="2"/>
        <v>0</v>
      </c>
      <c r="I30" s="49">
        <f t="shared" si="2"/>
        <v>0</v>
      </c>
      <c r="J30" s="49">
        <f t="shared" si="2"/>
        <v>0</v>
      </c>
      <c r="K30" s="49">
        <f t="shared" si="2"/>
        <v>0</v>
      </c>
      <c r="L30" s="49">
        <f t="shared" si="2"/>
        <v>0</v>
      </c>
      <c r="M30" s="50">
        <f t="shared" si="2"/>
        <v>0</v>
      </c>
    </row>
    <row r="31" spans="2:32" ht="15" customHeight="1">
      <c r="B31" s="17"/>
      <c r="C31" s="17"/>
      <c r="D31" s="17"/>
      <c r="E31" s="17"/>
      <c r="F31" s="17"/>
      <c r="G31" s="17"/>
      <c r="H31" s="17"/>
      <c r="I31" s="17"/>
      <c r="J31" s="17"/>
      <c r="K31" s="17"/>
      <c r="L31" s="17"/>
      <c r="M31" s="17"/>
    </row>
    <row r="32" spans="2:32" ht="15" customHeight="1"/>
    <row r="33" spans="2:32" ht="16.5" customHeight="1">
      <c r="B33" s="10" t="s">
        <v>47</v>
      </c>
      <c r="C33" s="38" t="s">
        <v>1</v>
      </c>
      <c r="D33" s="124" t="str">
        <f>C3</f>
        <v>Avista Corporation</v>
      </c>
      <c r="E33" s="125"/>
      <c r="F33" s="126"/>
    </row>
    <row r="34" spans="2:32" ht="15" customHeight="1">
      <c r="C34" s="38" t="s">
        <v>48</v>
      </c>
      <c r="D34" s="127">
        <v>2013</v>
      </c>
      <c r="E34" s="128"/>
      <c r="F34" s="129"/>
    </row>
    <row r="35" spans="2:32" ht="15" customHeight="1">
      <c r="C35" s="38"/>
      <c r="D35" s="51"/>
      <c r="E35" s="28"/>
      <c r="F35" s="28"/>
    </row>
    <row r="36" spans="2:32" s="53" customFormat="1" ht="27" customHeight="1">
      <c r="B36" s="134" t="s">
        <v>49</v>
      </c>
      <c r="C36" s="135"/>
      <c r="D36" s="135"/>
      <c r="E36" s="135"/>
      <c r="F36" s="52"/>
      <c r="AF36" s="6"/>
    </row>
    <row r="37" spans="2:32" ht="15" customHeight="1">
      <c r="C37" s="54"/>
      <c r="D37" s="54"/>
      <c r="E37" s="54"/>
      <c r="F37" s="54"/>
      <c r="G37" s="54"/>
      <c r="H37" s="54"/>
      <c r="I37" s="54"/>
      <c r="J37" s="54"/>
      <c r="K37" s="54"/>
      <c r="L37" s="54"/>
      <c r="M37" s="54"/>
      <c r="N37" s="54"/>
      <c r="O37" s="54"/>
      <c r="P37" s="54"/>
      <c r="Q37" s="54"/>
      <c r="AF37" s="53"/>
    </row>
    <row r="38" spans="2:32" s="2" customFormat="1" ht="12.75" customHeight="1">
      <c r="C38" s="34" t="s">
        <v>22</v>
      </c>
      <c r="D38" s="35" t="s">
        <v>23</v>
      </c>
      <c r="E38" s="35" t="s">
        <v>24</v>
      </c>
      <c r="F38" s="35" t="s">
        <v>25</v>
      </c>
      <c r="G38" s="35" t="s">
        <v>26</v>
      </c>
      <c r="H38" s="35" t="s">
        <v>27</v>
      </c>
      <c r="I38" s="35" t="s">
        <v>28</v>
      </c>
      <c r="J38" s="35" t="s">
        <v>29</v>
      </c>
      <c r="K38" s="36" t="s">
        <v>30</v>
      </c>
      <c r="L38" s="37"/>
      <c r="M38" s="37"/>
      <c r="AF38" s="6"/>
    </row>
    <row r="39" spans="2:32" s="40" customFormat="1" ht="43.5" customHeight="1">
      <c r="C39" s="39" t="s">
        <v>50</v>
      </c>
      <c r="D39" s="39" t="s">
        <v>32</v>
      </c>
      <c r="E39" s="39" t="s">
        <v>33</v>
      </c>
      <c r="F39" s="39" t="s">
        <v>34</v>
      </c>
      <c r="G39" s="39" t="s">
        <v>35</v>
      </c>
      <c r="H39" s="39" t="s">
        <v>51</v>
      </c>
      <c r="I39" s="39" t="s">
        <v>37</v>
      </c>
      <c r="J39" s="39" t="s">
        <v>38</v>
      </c>
      <c r="K39" s="39" t="s">
        <v>39</v>
      </c>
      <c r="L39" s="39" t="s">
        <v>40</v>
      </c>
      <c r="M39" s="39" t="s">
        <v>41</v>
      </c>
      <c r="AF39" s="2"/>
    </row>
    <row r="40" spans="2:32" ht="15" customHeight="1">
      <c r="B40" s="55" t="s">
        <v>52</v>
      </c>
      <c r="C40" s="41" t="s">
        <v>42</v>
      </c>
      <c r="D40" s="41" t="s">
        <v>42</v>
      </c>
      <c r="E40" s="41" t="s">
        <v>42</v>
      </c>
      <c r="F40" s="41" t="s">
        <v>42</v>
      </c>
      <c r="G40" s="41" t="s">
        <v>42</v>
      </c>
      <c r="H40" s="41" t="s">
        <v>42</v>
      </c>
      <c r="I40" s="41" t="s">
        <v>42</v>
      </c>
      <c r="J40" s="41" t="s">
        <v>42</v>
      </c>
      <c r="K40" s="41" t="s">
        <v>42</v>
      </c>
      <c r="L40" s="41" t="s">
        <v>43</v>
      </c>
      <c r="M40" s="41" t="s">
        <v>43</v>
      </c>
      <c r="AF40" s="40"/>
    </row>
    <row r="41" spans="2:32" ht="15" customHeight="1">
      <c r="B41" s="56" t="str">
        <f>'[1]Facility Detail'!B2</f>
        <v>Long Lake #3</v>
      </c>
      <c r="C41" s="57">
        <f>'[1]Facility Detail'!F64</f>
        <v>14197.425619726186</v>
      </c>
      <c r="D41" s="58"/>
      <c r="E41" s="58"/>
      <c r="F41" s="58"/>
      <c r="G41" s="58"/>
      <c r="H41" s="58"/>
      <c r="I41" s="58"/>
      <c r="J41" s="58"/>
      <c r="K41" s="58"/>
      <c r="L41" s="58"/>
      <c r="M41" s="59"/>
    </row>
    <row r="42" spans="2:32" ht="15" customHeight="1">
      <c r="B42" s="56" t="str">
        <f>'[1]Facility Detail'!B3</f>
        <v>Little Falls #4</v>
      </c>
      <c r="C42" s="60">
        <f>'[1]Facility Detail'!F97</f>
        <v>4862.043486025068</v>
      </c>
      <c r="D42" s="61"/>
      <c r="E42" s="61"/>
      <c r="F42" s="61"/>
      <c r="G42" s="61"/>
      <c r="H42" s="61"/>
      <c r="I42" s="61"/>
      <c r="J42" s="61"/>
      <c r="K42" s="61"/>
      <c r="L42" s="61"/>
      <c r="M42" s="62"/>
    </row>
    <row r="43" spans="2:32" ht="15" customHeight="1">
      <c r="B43" s="56" t="str">
        <f>'[1]Facility Detail'!B4</f>
        <v>Cabinet Gorge #2</v>
      </c>
      <c r="C43" s="60">
        <f>'[1]Facility Detail'!F130</f>
        <v>29008.28461994743</v>
      </c>
      <c r="D43" s="61"/>
      <c r="E43" s="61"/>
      <c r="F43" s="61"/>
      <c r="G43" s="61"/>
      <c r="H43" s="61"/>
      <c r="I43" s="61"/>
      <c r="J43" s="61"/>
      <c r="K43" s="61"/>
      <c r="L43" s="61"/>
      <c r="M43" s="62"/>
    </row>
    <row r="44" spans="2:32" ht="15" customHeight="1">
      <c r="B44" s="56" t="str">
        <f>'[1]Facility Detail'!B5</f>
        <v>Cabinet Gorge #3</v>
      </c>
      <c r="C44" s="60">
        <f>'[1]Facility Detail'!F163</f>
        <v>45807.517793306077</v>
      </c>
      <c r="D44" s="61"/>
      <c r="E44" s="61"/>
      <c r="F44" s="61"/>
      <c r="G44" s="61"/>
      <c r="H44" s="61"/>
      <c r="I44" s="61"/>
      <c r="J44" s="61"/>
      <c r="K44" s="61"/>
      <c r="L44" s="61"/>
      <c r="M44" s="62"/>
    </row>
    <row r="45" spans="2:32" ht="15" customHeight="1">
      <c r="B45" s="56" t="str">
        <f>'[1]Facility Detail'!B6</f>
        <v>Cabinet Gorge #4</v>
      </c>
      <c r="C45" s="60">
        <f>'[1]Facility Detail'!F196</f>
        <v>20517</v>
      </c>
      <c r="D45" s="61"/>
      <c r="E45" s="61"/>
      <c r="F45" s="61"/>
      <c r="G45" s="61"/>
      <c r="H45" s="61"/>
      <c r="I45" s="61"/>
      <c r="J45" s="61"/>
      <c r="K45" s="61"/>
      <c r="L45" s="61"/>
      <c r="M45" s="62"/>
    </row>
    <row r="46" spans="2:32" ht="15" customHeight="1">
      <c r="B46" s="56" t="str">
        <f>'[1]Facility Detail'!B7</f>
        <v>Noxon Rapids #1</v>
      </c>
      <c r="C46" s="60">
        <f>'[1]Facility Detail'!F229</f>
        <v>21435</v>
      </c>
      <c r="D46" s="61"/>
      <c r="E46" s="61"/>
      <c r="F46" s="61"/>
      <c r="G46" s="61"/>
      <c r="H46" s="61"/>
      <c r="I46" s="61"/>
      <c r="J46" s="61"/>
      <c r="K46" s="61"/>
      <c r="L46" s="61"/>
      <c r="M46" s="62"/>
    </row>
    <row r="47" spans="2:32" ht="15" customHeight="1">
      <c r="B47" s="56" t="str">
        <f>'[1]Facility Detail'!B8</f>
        <v>Noxon Rapids #2</v>
      </c>
      <c r="C47" s="60">
        <f>'[1]Facility Detail'!F262</f>
        <v>7709.3339427714673</v>
      </c>
      <c r="D47" s="61"/>
      <c r="E47" s="61"/>
      <c r="F47" s="61"/>
      <c r="G47" s="61"/>
      <c r="H47" s="61"/>
      <c r="I47" s="61"/>
      <c r="J47" s="61"/>
      <c r="K47" s="61"/>
      <c r="L47" s="61"/>
      <c r="M47" s="62"/>
    </row>
    <row r="48" spans="2:32" ht="15" customHeight="1">
      <c r="B48" s="56" t="str">
        <f>'[1]Facility Detail'!B9</f>
        <v>Noxon Rapids #3</v>
      </c>
      <c r="C48" s="60">
        <f>'[1]Facility Detail'!F295</f>
        <v>14528.592942067989</v>
      </c>
      <c r="D48" s="61"/>
      <c r="E48" s="61"/>
      <c r="F48" s="61"/>
      <c r="G48" s="61"/>
      <c r="H48" s="61"/>
      <c r="I48" s="61"/>
      <c r="J48" s="61"/>
      <c r="K48" s="61"/>
      <c r="L48" s="61"/>
      <c r="M48" s="62"/>
    </row>
    <row r="49" spans="1:32" ht="15" customHeight="1">
      <c r="B49" s="56" t="str">
        <f>'[1]Facility Detail'!B10</f>
        <v>Noxon Rapids #4</v>
      </c>
      <c r="C49" s="60">
        <f>'[1]Facility Detail'!F328</f>
        <v>12024</v>
      </c>
      <c r="D49" s="61"/>
      <c r="E49" s="61"/>
      <c r="F49" s="61"/>
      <c r="G49" s="61"/>
      <c r="H49" s="61"/>
      <c r="I49" s="61"/>
      <c r="J49" s="61"/>
      <c r="K49" s="61"/>
      <c r="L49" s="61"/>
      <c r="M49" s="62"/>
    </row>
    <row r="50" spans="1:32" ht="15" customHeight="1">
      <c r="B50" s="56" t="str">
        <f>'[1]Facility Detail'!B11</f>
        <v>Wanapum Fish Bypass</v>
      </c>
      <c r="C50" s="60">
        <f>'[1]Facility Detail'!F361</f>
        <v>21927</v>
      </c>
      <c r="D50" s="61"/>
      <c r="E50" s="61"/>
      <c r="F50" s="61"/>
      <c r="G50" s="61"/>
      <c r="H50" s="61"/>
      <c r="I50" s="61"/>
      <c r="J50" s="61"/>
      <c r="K50" s="61"/>
      <c r="L50" s="61"/>
      <c r="M50" s="62"/>
    </row>
    <row r="51" spans="1:32" ht="15" customHeight="1">
      <c r="B51" s="56" t="str">
        <f>'[1]Facility Detail'!B12</f>
        <v>Palouse Wind</v>
      </c>
      <c r="C51" s="60"/>
      <c r="D51" s="61">
        <f>'[1]Facility Detail'!F394</f>
        <v>309726</v>
      </c>
      <c r="E51" s="61"/>
      <c r="F51" s="61"/>
      <c r="G51" s="61"/>
      <c r="H51" s="61"/>
      <c r="I51" s="61"/>
      <c r="J51" s="61"/>
      <c r="K51" s="61"/>
      <c r="L51" s="61"/>
      <c r="M51" s="62"/>
    </row>
    <row r="52" spans="1:32" ht="15" customHeight="1">
      <c r="B52" s="56"/>
      <c r="C52" s="60"/>
      <c r="D52" s="61"/>
      <c r="E52" s="61"/>
      <c r="F52" s="61"/>
      <c r="G52" s="61"/>
      <c r="H52" s="61"/>
      <c r="I52" s="61"/>
      <c r="J52" s="61"/>
      <c r="K52" s="61"/>
      <c r="L52" s="61"/>
      <c r="M52" s="62"/>
    </row>
    <row r="53" spans="1:32" ht="15" customHeight="1">
      <c r="B53" s="56"/>
      <c r="C53" s="60"/>
      <c r="D53" s="61"/>
      <c r="E53" s="61"/>
      <c r="F53" s="61"/>
      <c r="G53" s="61"/>
      <c r="H53" s="61"/>
      <c r="I53" s="61"/>
      <c r="J53" s="61"/>
      <c r="K53" s="61"/>
      <c r="L53" s="61"/>
      <c r="M53" s="62"/>
    </row>
    <row r="54" spans="1:32" ht="15" customHeight="1">
      <c r="B54" s="63"/>
      <c r="C54" s="60"/>
      <c r="D54" s="61"/>
      <c r="E54" s="61"/>
      <c r="F54" s="61"/>
      <c r="G54" s="61"/>
      <c r="H54" s="61"/>
      <c r="I54" s="61"/>
      <c r="J54" s="61"/>
      <c r="K54" s="61"/>
      <c r="L54" s="61"/>
      <c r="M54" s="62"/>
    </row>
    <row r="55" spans="1:32" ht="15" customHeight="1">
      <c r="B55" s="63"/>
      <c r="C55" s="60"/>
      <c r="D55" s="61"/>
      <c r="E55" s="61"/>
      <c r="F55" s="61"/>
      <c r="G55" s="61"/>
      <c r="H55" s="61"/>
      <c r="I55" s="61"/>
      <c r="J55" s="61"/>
      <c r="K55" s="61"/>
      <c r="L55" s="61"/>
      <c r="M55" s="62"/>
    </row>
    <row r="56" spans="1:32" ht="15" customHeight="1">
      <c r="C56" s="2"/>
      <c r="D56" s="2"/>
      <c r="E56" s="2"/>
      <c r="F56" s="2"/>
      <c r="G56" s="2"/>
      <c r="H56" s="2"/>
      <c r="I56" s="2"/>
      <c r="J56" s="2"/>
      <c r="K56" s="2"/>
      <c r="L56" s="2"/>
      <c r="M56" s="2"/>
    </row>
    <row r="57" spans="1:32" ht="17.25" customHeight="1">
      <c r="B57" s="10" t="s">
        <v>53</v>
      </c>
      <c r="C57" s="38" t="s">
        <v>1</v>
      </c>
      <c r="D57" s="124" t="str">
        <f>C3</f>
        <v>Avista Corporation</v>
      </c>
      <c r="E57" s="125"/>
      <c r="F57" s="126"/>
    </row>
    <row r="58" spans="1:32" ht="15" customHeight="1">
      <c r="C58" s="38" t="s">
        <v>48</v>
      </c>
      <c r="D58" s="127">
        <v>2013</v>
      </c>
      <c r="E58" s="128"/>
      <c r="F58" s="129"/>
    </row>
    <row r="59" spans="1:32" ht="15" customHeight="1">
      <c r="B59" s="38"/>
      <c r="C59" s="27"/>
      <c r="F59" s="64"/>
      <c r="G59" s="2"/>
    </row>
    <row r="60" spans="1:32" s="2" customFormat="1" ht="16.5" customHeight="1">
      <c r="B60" s="10"/>
      <c r="C60" s="34" t="s">
        <v>22</v>
      </c>
      <c r="D60" s="35" t="s">
        <v>23</v>
      </c>
      <c r="E60" s="35" t="s">
        <v>24</v>
      </c>
      <c r="F60" s="35" t="s">
        <v>25</v>
      </c>
      <c r="G60" s="35" t="s">
        <v>26</v>
      </c>
      <c r="H60" s="35" t="s">
        <v>27</v>
      </c>
      <c r="I60" s="35" t="s">
        <v>28</v>
      </c>
      <c r="J60" s="35" t="s">
        <v>29</v>
      </c>
      <c r="K60" s="36" t="s">
        <v>30</v>
      </c>
      <c r="L60" s="37"/>
      <c r="M60" s="37"/>
      <c r="AF60" s="6"/>
    </row>
    <row r="61" spans="1:32" s="40" customFormat="1" ht="36">
      <c r="B61" s="38"/>
      <c r="C61" s="39" t="s">
        <v>50</v>
      </c>
      <c r="D61" s="39" t="s">
        <v>32</v>
      </c>
      <c r="E61" s="39" t="s">
        <v>33</v>
      </c>
      <c r="F61" s="39" t="s">
        <v>34</v>
      </c>
      <c r="G61" s="39" t="s">
        <v>35</v>
      </c>
      <c r="H61" s="39" t="s">
        <v>36</v>
      </c>
      <c r="I61" s="39" t="s">
        <v>37</v>
      </c>
      <c r="J61" s="39" t="s">
        <v>38</v>
      </c>
      <c r="K61" s="39" t="s">
        <v>39</v>
      </c>
      <c r="L61" s="39" t="s">
        <v>40</v>
      </c>
      <c r="M61" s="39" t="s">
        <v>41</v>
      </c>
      <c r="AF61" s="2"/>
    </row>
    <row r="62" spans="1:32" ht="15" customHeight="1">
      <c r="B62" s="55" t="s">
        <v>54</v>
      </c>
      <c r="C62" s="41" t="s">
        <v>42</v>
      </c>
      <c r="D62" s="41" t="s">
        <v>42</v>
      </c>
      <c r="E62" s="41" t="s">
        <v>42</v>
      </c>
      <c r="F62" s="41" t="s">
        <v>42</v>
      </c>
      <c r="G62" s="41" t="s">
        <v>42</v>
      </c>
      <c r="H62" s="41" t="s">
        <v>42</v>
      </c>
      <c r="I62" s="41" t="s">
        <v>42</v>
      </c>
      <c r="J62" s="41" t="s">
        <v>42</v>
      </c>
      <c r="K62" s="41" t="s">
        <v>42</v>
      </c>
      <c r="L62" s="41" t="s">
        <v>43</v>
      </c>
      <c r="M62" s="41" t="s">
        <v>43</v>
      </c>
      <c r="AF62" s="40"/>
    </row>
    <row r="63" spans="1:32" ht="15" customHeight="1">
      <c r="A63" s="2"/>
      <c r="B63" s="65"/>
      <c r="C63" s="66"/>
      <c r="D63" s="58"/>
      <c r="E63" s="58"/>
      <c r="F63" s="58"/>
      <c r="G63" s="58"/>
      <c r="H63" s="58"/>
      <c r="I63" s="58"/>
      <c r="J63" s="58"/>
      <c r="K63" s="58"/>
      <c r="L63" s="58"/>
      <c r="M63" s="59"/>
    </row>
    <row r="64" spans="1:32" ht="15" customHeight="1">
      <c r="A64" s="2"/>
      <c r="B64" s="65"/>
      <c r="C64" s="67"/>
      <c r="D64" s="61"/>
      <c r="E64" s="61"/>
      <c r="F64" s="61"/>
      <c r="G64" s="61"/>
      <c r="H64" s="61"/>
      <c r="I64" s="61"/>
      <c r="J64" s="61"/>
      <c r="K64" s="61"/>
      <c r="L64" s="61"/>
      <c r="M64" s="62"/>
    </row>
    <row r="65" spans="1:32" ht="15" customHeight="1">
      <c r="A65" s="2"/>
      <c r="B65" s="65"/>
      <c r="C65" s="67"/>
      <c r="D65" s="61"/>
      <c r="E65" s="61"/>
      <c r="F65" s="61"/>
      <c r="G65" s="61"/>
      <c r="H65" s="61"/>
      <c r="I65" s="61"/>
      <c r="J65" s="61"/>
      <c r="K65" s="61"/>
      <c r="L65" s="61"/>
      <c r="M65" s="62"/>
    </row>
    <row r="66" spans="1:32" ht="15" customHeight="1">
      <c r="A66" s="2"/>
      <c r="B66" s="65"/>
      <c r="C66" s="67"/>
      <c r="D66" s="61"/>
      <c r="E66" s="61"/>
      <c r="F66" s="61"/>
      <c r="G66" s="61"/>
      <c r="H66" s="61"/>
      <c r="I66" s="61"/>
      <c r="J66" s="61"/>
      <c r="K66" s="61"/>
      <c r="L66" s="61"/>
      <c r="M66" s="62"/>
    </row>
    <row r="67" spans="1:32" ht="15" customHeight="1">
      <c r="A67" s="2"/>
      <c r="B67" s="68"/>
      <c r="C67" s="69"/>
      <c r="D67" s="61"/>
      <c r="E67" s="61"/>
      <c r="F67" s="61"/>
      <c r="G67" s="61"/>
      <c r="H67" s="61"/>
      <c r="I67" s="61"/>
      <c r="J67" s="61"/>
      <c r="K67" s="61"/>
      <c r="L67" s="61"/>
      <c r="M67" s="62"/>
    </row>
    <row r="68" spans="1:32" ht="15" customHeight="1">
      <c r="A68" s="2"/>
      <c r="B68" s="68"/>
      <c r="C68" s="69"/>
      <c r="D68" s="61"/>
      <c r="E68" s="61"/>
      <c r="F68" s="61"/>
      <c r="G68" s="61"/>
      <c r="H68" s="61"/>
      <c r="I68" s="61"/>
      <c r="J68" s="61"/>
      <c r="K68" s="61"/>
      <c r="L68" s="61"/>
      <c r="M68" s="62"/>
    </row>
    <row r="69" spans="1:32" ht="15" customHeight="1">
      <c r="A69" s="2"/>
      <c r="B69" s="68"/>
      <c r="C69" s="69"/>
      <c r="D69" s="61"/>
      <c r="E69" s="61"/>
      <c r="F69" s="61"/>
      <c r="G69" s="61"/>
      <c r="H69" s="61"/>
      <c r="I69" s="61"/>
      <c r="J69" s="61"/>
      <c r="K69" s="61"/>
      <c r="L69" s="61"/>
      <c r="M69" s="62"/>
    </row>
    <row r="70" spans="1:32" ht="15" customHeight="1"/>
    <row r="71" spans="1:32" ht="15" customHeight="1">
      <c r="B71" s="40"/>
      <c r="C71" s="38" t="s">
        <v>1</v>
      </c>
      <c r="D71" s="124" t="str">
        <f>C3</f>
        <v>Avista Corporation</v>
      </c>
      <c r="E71" s="125"/>
      <c r="F71" s="126"/>
    </row>
    <row r="72" spans="1:32" ht="15" customHeight="1">
      <c r="C72" s="38" t="s">
        <v>55</v>
      </c>
      <c r="D72" s="127">
        <v>2013</v>
      </c>
      <c r="E72" s="128"/>
      <c r="F72" s="129"/>
    </row>
    <row r="73" spans="1:32" ht="15" customHeight="1">
      <c r="B73" s="40" t="s">
        <v>56</v>
      </c>
      <c r="C73" s="38"/>
      <c r="D73" s="51"/>
    </row>
    <row r="74" spans="1:32" ht="15" customHeight="1">
      <c r="B74" s="5"/>
      <c r="C74" s="5"/>
      <c r="D74" s="5"/>
      <c r="E74" s="5"/>
      <c r="F74" s="5"/>
      <c r="G74" s="5"/>
      <c r="H74" s="5"/>
      <c r="I74" s="5"/>
      <c r="J74" s="5"/>
      <c r="K74" s="5"/>
    </row>
    <row r="75" spans="1:32" ht="15" customHeight="1">
      <c r="B75" s="5"/>
      <c r="C75" s="5"/>
      <c r="D75" s="5"/>
      <c r="E75" s="5"/>
      <c r="F75" s="5"/>
      <c r="G75" s="5"/>
      <c r="H75" s="5"/>
      <c r="I75" s="5"/>
      <c r="J75" s="5"/>
      <c r="K75" s="5"/>
    </row>
    <row r="76" spans="1:32" s="2" customFormat="1" ht="15" customHeight="1">
      <c r="B76" s="5"/>
      <c r="C76" s="5"/>
      <c r="D76" s="5"/>
      <c r="E76" s="5"/>
      <c r="F76" s="5"/>
      <c r="G76" s="5"/>
      <c r="H76" s="5"/>
      <c r="I76" s="5"/>
      <c r="J76" s="5"/>
      <c r="K76" s="5"/>
      <c r="AF76" s="6"/>
    </row>
    <row r="77" spans="1:32" s="2" customFormat="1" ht="15" customHeight="1">
      <c r="B77" s="5"/>
      <c r="C77" s="5"/>
      <c r="D77" s="5"/>
      <c r="E77" s="5"/>
      <c r="F77" s="5"/>
      <c r="G77" s="5"/>
      <c r="H77" s="5"/>
      <c r="I77" s="5"/>
      <c r="J77" s="5"/>
      <c r="K77" s="5"/>
    </row>
    <row r="78" spans="1:32" s="2" customFormat="1">
      <c r="B78" s="5"/>
      <c r="C78" s="5"/>
      <c r="D78" s="5"/>
      <c r="E78" s="5"/>
      <c r="F78" s="5"/>
      <c r="G78" s="5"/>
      <c r="H78" s="5"/>
      <c r="I78" s="5"/>
      <c r="J78" s="5"/>
      <c r="K78" s="5"/>
    </row>
    <row r="79" spans="1:32" s="2" customFormat="1">
      <c r="B79" s="5"/>
      <c r="C79" s="5"/>
      <c r="D79" s="5"/>
      <c r="E79" s="5"/>
      <c r="F79" s="5"/>
      <c r="G79" s="5"/>
      <c r="H79" s="5"/>
      <c r="I79" s="5"/>
      <c r="J79" s="5"/>
      <c r="K79" s="5"/>
    </row>
    <row r="80" spans="1:32" s="2" customFormat="1">
      <c r="B80" s="5"/>
      <c r="C80" s="5"/>
      <c r="D80" s="5"/>
      <c r="E80" s="5"/>
      <c r="F80" s="5"/>
      <c r="G80" s="5"/>
      <c r="H80" s="5"/>
      <c r="I80" s="5"/>
      <c r="J80" s="5"/>
      <c r="K80" s="5"/>
    </row>
    <row r="81" spans="2:32">
      <c r="B81" s="5"/>
      <c r="C81" s="5"/>
      <c r="D81" s="5"/>
      <c r="E81" s="5"/>
      <c r="F81" s="5"/>
      <c r="G81" s="5"/>
      <c r="H81" s="5"/>
      <c r="I81" s="5"/>
      <c r="J81" s="5"/>
      <c r="K81" s="5"/>
      <c r="AF81" s="2"/>
    </row>
    <row r="82" spans="2:32">
      <c r="B82" s="5"/>
      <c r="C82" s="5"/>
      <c r="D82" s="5"/>
      <c r="E82" s="5"/>
      <c r="F82" s="5"/>
      <c r="G82" s="5"/>
      <c r="H82" s="5"/>
      <c r="I82" s="5"/>
      <c r="J82" s="5"/>
      <c r="K82" s="5"/>
    </row>
    <row r="83" spans="2:32">
      <c r="B83" s="5"/>
      <c r="C83" s="5"/>
      <c r="D83" s="5"/>
      <c r="E83" s="5"/>
      <c r="F83" s="5"/>
      <c r="G83" s="5"/>
      <c r="H83" s="5"/>
      <c r="I83" s="5"/>
      <c r="J83" s="5"/>
      <c r="K83" s="5"/>
    </row>
    <row r="84" spans="2:32">
      <c r="B84" s="5"/>
      <c r="C84" s="5"/>
      <c r="D84" s="5"/>
      <c r="E84" s="5"/>
      <c r="F84" s="5"/>
      <c r="G84" s="5"/>
      <c r="H84" s="5"/>
      <c r="I84" s="5"/>
      <c r="J84" s="5"/>
      <c r="K84" s="5"/>
    </row>
    <row r="85" spans="2:32">
      <c r="B85" s="5"/>
      <c r="C85" s="5"/>
      <c r="D85" s="5"/>
      <c r="E85" s="5"/>
      <c r="F85" s="5"/>
      <c r="G85" s="5"/>
      <c r="H85" s="5"/>
      <c r="I85" s="5"/>
      <c r="J85" s="5"/>
      <c r="K85" s="5"/>
    </row>
  </sheetData>
  <mergeCells count="34">
    <mergeCell ref="C7:E7"/>
    <mergeCell ref="C3:E3"/>
    <mergeCell ref="I3:J3"/>
    <mergeCell ref="C4:E4"/>
    <mergeCell ref="C5:E5"/>
    <mergeCell ref="C6:E6"/>
    <mergeCell ref="C9:E9"/>
    <mergeCell ref="C15:E15"/>
    <mergeCell ref="J15:L15"/>
    <mergeCell ref="B16:C16"/>
    <mergeCell ref="D16:E16"/>
    <mergeCell ref="G16:K16"/>
    <mergeCell ref="B17:C17"/>
    <mergeCell ref="D17:E17"/>
    <mergeCell ref="G17:K17"/>
    <mergeCell ref="B18:C18"/>
    <mergeCell ref="D18:E18"/>
    <mergeCell ref="G18:K18"/>
    <mergeCell ref="B19:C19"/>
    <mergeCell ref="D19:E19"/>
    <mergeCell ref="G19:K19"/>
    <mergeCell ref="B20:C20"/>
    <mergeCell ref="D20:E20"/>
    <mergeCell ref="G20:K20"/>
    <mergeCell ref="D57:F57"/>
    <mergeCell ref="D58:F58"/>
    <mergeCell ref="D71:F71"/>
    <mergeCell ref="D72:F72"/>
    <mergeCell ref="B21:C21"/>
    <mergeCell ref="D21:E21"/>
    <mergeCell ref="B24:I24"/>
    <mergeCell ref="D33:F33"/>
    <mergeCell ref="D34:F34"/>
    <mergeCell ref="B36:E36"/>
  </mergeCells>
  <hyperlinks>
    <hyperlink ref="C7" r:id="rId1"/>
  </hyperlinks>
  <pageMargins left="0.7" right="0.7" top="0.75" bottom="0.75" header="0.3" footer="0.3"/>
  <pageSetup scale="50" orientation="portrait" r:id="rId2"/>
  <headerFooter>
    <oddFooter>&amp;L&amp;F &amp;A&amp;R&amp;D</oddFooter>
  </headerFooter>
  <colBreaks count="1" manualBreakCount="1">
    <brk id="13" max="127" man="1"/>
  </col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Conservation Report</vt:lpstr>
      <vt:lpstr>Renewable Energy Report</vt:lpstr>
      <vt:lpstr>'Conservation Report'!Print_Area</vt:lpstr>
      <vt:lpstr>'Renewable Energy Report'!Print_Area</vt:lpstr>
    </vt:vector>
  </TitlesOfParts>
  <Company>Corp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Shawn Bonfield</dc:creator>
  <cp:lastModifiedBy>Linda Gervais</cp:lastModifiedBy>
  <cp:lastPrinted>2013-05-30T20:00:58Z</cp:lastPrinted>
  <dcterms:created xsi:type="dcterms:W3CDTF">2013-05-30T19:51:13Z</dcterms:created>
  <dcterms:modified xsi:type="dcterms:W3CDTF">2013-06-11T20:17:12Z</dcterms:modified>
</cp:coreProperties>
</file>