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never" codeName="ThisWorkbook"/>
  <mc:AlternateContent xmlns:mc="http://schemas.openxmlformats.org/markup-compatibility/2006">
    <mc:Choice Requires="x15">
      <x15ac:absPath xmlns:x15ac="http://schemas.microsoft.com/office/spreadsheetml/2010/11/ac" url="C:\Users\Tanyam\Desktop\"/>
    </mc:Choice>
  </mc:AlternateContent>
  <bookViews>
    <workbookView xWindow="-15" yWindow="6195" windowWidth="15600" windowHeight="5880" tabRatio="886" firstSheet="3" activeTab="3"/>
  </bookViews>
  <sheets>
    <sheet name="ScoringLists" sheetId="43" state="hidden" r:id="rId1"/>
    <sheet name="Drop Downs" sheetId="78" state="hidden" r:id="rId2"/>
    <sheet name="Summary" sheetId="79" state="hidden" r:id="rId3"/>
    <sheet name="Cover Sheet-Tab1" sheetId="75" r:id="rId4"/>
    <sheet name="Applicant &amp; Certification-Tab2" sheetId="77" r:id="rId5"/>
    <sheet name="AHP Info-Tab3" sheetId="19" r:id="rId6"/>
    <sheet name="AHP I &amp; E- Tab4" sheetId="46" r:id="rId7"/>
    <sheet name="AHP Pro Forma-Tab5" sheetId="71" r:id="rId8"/>
    <sheet name="PP Details" sheetId="80" r:id="rId9"/>
    <sheet name="PP Budget &amp; Request-Tab6" sheetId="66" r:id="rId10"/>
    <sheet name="PP Op &amp; Utility Cost-Tab7" sheetId="84" r:id="rId11"/>
    <sheet name="ESDS Requirements" sheetId="81" r:id="rId12"/>
    <sheet name="Capital Needs Assessment" sheetId="74" r:id="rId13"/>
  </sheets>
  <externalReferences>
    <externalReference r:id="rId14"/>
    <externalReference r:id="rId15"/>
    <externalReference r:id="rId16"/>
  </externalReferences>
  <definedNames>
    <definedName name="Act_Typ">[1]Dropdowns!$B$142:$B$145</definedName>
    <definedName name="Activity_Type">[1]Dropdowns!$B$127:$B$130</definedName>
    <definedName name="Actual_or_Percent">[1]Dropdowns!$B$175:$B$177</definedName>
    <definedName name="AMIs">[1]Dropdowns!$B$92:$B$102</definedName>
    <definedName name="AR_Reporting">'Drop Downs'!$B$73:$B$76</definedName>
    <definedName name="Building_Type">[1]Dropdowns!$B$116:$B$124</definedName>
    <definedName name="Counties">#REF!</definedName>
    <definedName name="CP_Fund_Source">'Drop Downs'!$B$55:$B$62</definedName>
    <definedName name="credit_limits">ScoringLists!$B$187:$B$187</definedName>
    <definedName name="Data_Team_Names" localSheetId="4">#REF!</definedName>
    <definedName name="Data_Team_Names" localSheetId="3">#REF!</definedName>
    <definedName name="Data_Team_Names" localSheetId="8">#REF!</definedName>
    <definedName name="Data_Team_Names">#REF!</definedName>
    <definedName name="Debt_Type">[1]Dropdowns!$B$56:$B$58</definedName>
    <definedName name="DevFees" localSheetId="7">[2]LIHTC_Dropdowns!$F$189:$F$194</definedName>
    <definedName name="DevFees">ScoringLists!$B$189:$B$194</definedName>
    <definedName name="E_Org">'Drop Downs'!$B$47:$B$52</definedName>
    <definedName name="eligible_tribes" localSheetId="7">[2]LIHTC_Dropdowns!$F$201:$F$214</definedName>
    <definedName name="eligible_tribes">ScoringLists!$B$201:$B$214</definedName>
    <definedName name="EligibleOrganizations" localSheetId="1">'Drop Downs'!$B$47:$B$52</definedName>
    <definedName name="Enable">[1]Dropdowns!$B$110:$B$110</definedName>
    <definedName name="federal_funding_sources" localSheetId="7">[2]LIHTC_Dropdowns!$F$171:$F$177</definedName>
    <definedName name="federal_funding_sources">ScoringLists!$B$171:$B$177</definedName>
    <definedName name="four_perc_dev_fees">'[1]4% LIHTC ScoringLists'!$B$60:$B$65</definedName>
    <definedName name="four_perc_efficient_location">'[1]4% LIHTC ScoringLists'!$B$75:$B$78</definedName>
    <definedName name="four_perc_leveraging_public_resources">'[1]4% LIHTC ScoringLists'!$B$45:$B$48</definedName>
    <definedName name="four_perc_leveraging_taxable_bonds">'[1]4% LIHTC ScoringLists'!$B$50:$B$57</definedName>
    <definedName name="four_perc_lih_commit">'[1]4% LIHTC ScoringLists'!$B$3:$B$9</definedName>
    <definedName name="four_perc_np_sponsor">'[1]4% LIHTC ScoringLists'!$B$81:$B$83</definedName>
    <definedName name="four_perc_project_based_rental_assistance">'[1]4% LIHTC ScoringLists'!$B$37:$B$42</definedName>
    <definedName name="four_perc_property_type">'[1]4% LIHTC ScoringLists'!$B$68:$B$72</definedName>
    <definedName name="four_perc_Years">'[1]4% LIHTC ScoringLists'!$B$21:$B$32</definedName>
    <definedName name="Fund_Source">[1]Dropdowns!$B$153:$B$167</definedName>
    <definedName name="FunderType">[3]Under_the_Hood!$C$15:$C$17</definedName>
    <definedName name="FundingType">[3]Under_the_Hood!$C$9:$C$11</definedName>
    <definedName name="G_or_L">[1]Dropdowns!$E$51:$E$53</definedName>
    <definedName name="higher_income" localSheetId="7">[2]LIHTC_Dropdowns!$F$2:$F$16</definedName>
    <definedName name="higher_income">ScoringLists!$B$2:$B$16</definedName>
    <definedName name="Historic" localSheetId="7">[2]LIHTC_Dropdowns!$F$197:$F$199</definedName>
    <definedName name="Historic">ScoringLists!$B$197:$B$199</definedName>
    <definedName name="Homeless75" localSheetId="7">[2]LIHTC_Dropdowns!$F$126:$F$127</definedName>
    <definedName name="Homeless75">ScoringLists!$B$126:$B$127</definedName>
    <definedName name="in_within" localSheetId="7">[2]LIHTC_Dropdowns!$F$229:$F$233</definedName>
    <definedName name="in_within">ScoringLists!$B$229:$B$233</definedName>
    <definedName name="Inc_Higher" localSheetId="7">[2]LIHTC_Dropdowns!$F$18:$F$38</definedName>
    <definedName name="Inc_Higher">ScoringLists!$B$18:$B$38</definedName>
    <definedName name="Inc_Lower" localSheetId="7">[2]LIHTC_Dropdowns!$F$69:$F$89</definedName>
    <definedName name="Inc_Lower">ScoringLists!$B$69:$B$89</definedName>
    <definedName name="Inc_percent">ScoringLists!$B$91:$B$100</definedName>
    <definedName name="job_centers" localSheetId="7">[2]LIHTC_Dropdowns!$F$235:$F$284</definedName>
    <definedName name="job_centers">ScoringLists!$B$235:$B$284</definedName>
    <definedName name="KC_HTF" localSheetId="7">[2]LIHTC_Dropdowns!$F$179:$F$181</definedName>
    <definedName name="KC_HTF">ScoringLists!$B$179:$B$181</definedName>
    <definedName name="KC_only" localSheetId="7">[2]LIHTC_Dropdowns!$F$221:$F$223</definedName>
    <definedName name="KC_only">ScoringLists!$B$221:$B$223</definedName>
    <definedName name="KC_OppArea" localSheetId="7">[2]LIHTC_Dropdowns!$F$225:$F$227</definedName>
    <definedName name="KC_OppArea">ScoringLists!$B$225:$B$227</definedName>
    <definedName name="LegDistricts">#REF!</definedName>
    <definedName name="leveraging_public_resources_10">[2]LIHTC_Dropdowns!$B$65:$B$68</definedName>
    <definedName name="leveraging_taxable_bonds_7">[2]LIHTC_Dropdowns!$B$70:$B$77</definedName>
    <definedName name="LIH_Commit">[2]LIHTC_Dropdowns!$B$2:$B$8</definedName>
    <definedName name="List_2016">#REF!</definedName>
    <definedName name="local_funding_counties" localSheetId="7">[2]LIHTC_Dropdowns!$F$140:$F$147</definedName>
    <definedName name="local_funding_counties">ScoringLists!$B$140:$B$147</definedName>
    <definedName name="local_funding_sources">ScoringLists!$B$149:$B$161</definedName>
    <definedName name="local_funding_types">ScoringLists!$B$163:$B$169</definedName>
    <definedName name="Location_eff" localSheetId="7">[2]LIHTC_Dropdowns!$F$216:$F$219</definedName>
    <definedName name="location_eff">ScoringLists!$B$216:$B$219</definedName>
    <definedName name="lower_income" localSheetId="7">[2]LIHTC_Dropdowns!$F$40:$F$67</definedName>
    <definedName name="lower_income">ScoringLists!$B$40:$B$67</definedName>
    <definedName name="m">#REF!</definedName>
    <definedName name="mna">#REF!</definedName>
    <definedName name="na">#REF!</definedName>
    <definedName name="nahalfto5">#REF!</definedName>
    <definedName name="nato123">#REF!</definedName>
    <definedName name="nato5">#REF!</definedName>
    <definedName name="nine_pecent_inc_percent">'[1]9% ScoringLists'!$B$91:$B$100</definedName>
    <definedName name="nine_perc_higher_income_counties">'[1]9% ScoringLists'!$B$2:$B$20</definedName>
    <definedName name="nine_perc_higher_income_county_setasides">'[1]9% ScoringLists'!$B$22:$B$42</definedName>
    <definedName name="nine_perc_lower_income_counties">'[1]9% ScoringLists'!$B$44:$B$67</definedName>
    <definedName name="nine_perc_lower_income_county_setasides">'[1]9% ScoringLists'!$B$69:$B$89</definedName>
    <definedName name="nine_percent_at_risk">'[1]9% ScoringLists'!$B$199:$B$202</definedName>
    <definedName name="nine_percent_dev_fees">'[1]9% ScoringLists'!$B$192:$B$197</definedName>
    <definedName name="nine_percent_eligible_tribes">'[1]9% ScoringLists'!$B$211:$B$224</definedName>
    <definedName name="nine_percent_federal_funding_sources">'[1]9% ScoringLists'!$B$174:$B$180</definedName>
    <definedName name="nine_percent_historic">'[1]9% ScoringLists'!$B$207:$B$209</definedName>
    <definedName name="nine_percent_homeless">'[1]9% ScoringLists'!$B$126:$B$128</definedName>
    <definedName name="nine_percent_in_within">'[1]9% ScoringLists'!$B$239:$B$242</definedName>
    <definedName name="nine_percent_job_centers">'[1]9% ScoringLists'!$B$245:$B$295</definedName>
    <definedName name="nine_percent_KC_HTF">'[1]9% ScoringLists'!$B$182:$B$184</definedName>
    <definedName name="nine_percent_kc_opp_area">'[1]9% ScoringLists'!$B$235:$B$237</definedName>
    <definedName name="nine_percent_king_county_tod">'[1]9% ScoringLists'!$B$231:$B$233</definedName>
    <definedName name="nine_percent_local_funding_counties">'[1]9% ScoringLists'!$B$143:$B$150</definedName>
    <definedName name="nine_percent_local_funding_sources">'[1]9% ScoringLists'!$B$152:$B$164</definedName>
    <definedName name="nine_percent_local_funding_types">'[1]9% ScoringLists'!$B$166:$B$172</definedName>
    <definedName name="nine_percent_location_efficient_projects">'[1]9% ScoringLists'!$B$226:$B$229</definedName>
    <definedName name="nine_percent_np_sponsor">'[1]9% ScoringLists'!$B$298:$B$301</definedName>
    <definedName name="nine_percent_special_needs">'[1]9% ScoringLists'!$B$133:$B$141</definedName>
    <definedName name="nine_percent_years">'[1]9% ScoringLists'!$B$102:$B$124</definedName>
    <definedName name="Non_LIH_Units">[1]Dropdowns!$B$87:$B$89</definedName>
    <definedName name="NonRes_FundSource">[1]Dropdowns!$E$153:$E$168</definedName>
    <definedName name="NP_Sponsor">[2]LIHTC_Dropdowns!$F$286:$F$289</definedName>
    <definedName name="NP_Sponsor_4_Perc">[2]LIHTC_Dropdowns!$B$101:$B$103</definedName>
    <definedName name="NPSponsor">ScoringLists!$B$286:$B$289</definedName>
    <definedName name="OnSite_OffSite">[1]Dropdowns!$B$170:$B$172</definedName>
    <definedName name="OnTime_OnBudget">[1]Dropdowns!$B$147:$B$151</definedName>
    <definedName name="P_Activity">'Drop Downs'!$B$65:$B$70</definedName>
    <definedName name="PBRA_units">ScoringLists!$B$183:$B$186</definedName>
    <definedName name="Population_Types">[2]PopTypes_Dropdown!$B$3:$B$21</definedName>
    <definedName name="PopulationType">#REF!</definedName>
    <definedName name="Populaton_Served">'Drop Downs'!$B$18:$B$35</definedName>
    <definedName name="_xlnm.Print_Area" localSheetId="6">'AHP I &amp; E- Tab4'!$B$2:$H$23</definedName>
    <definedName name="_xlnm.Print_Area" localSheetId="5">'AHP Info-Tab3'!$A$1:$W$91</definedName>
    <definedName name="_xlnm.Print_Area" localSheetId="7">'AHP Pro Forma-Tab5'!$B$20:$Q$180</definedName>
    <definedName name="_xlnm.Print_Area" localSheetId="4">'Applicant &amp; Certification-Tab2'!$A$1:$V$43</definedName>
    <definedName name="_xlnm.Print_Area" localSheetId="12">'Capital Needs Assessment'!$B$9:$AC$63</definedName>
    <definedName name="_xlnm.Print_Area" localSheetId="3">'Cover Sheet-Tab1'!$B$2:$M$64</definedName>
    <definedName name="_xlnm.Print_Area" localSheetId="11">'ESDS Requirements'!$B$2:$F$46</definedName>
    <definedName name="_xlnm.Print_Area" localSheetId="9">'PP Budget &amp; Request-Tab6'!$A$1:$R$90</definedName>
    <definedName name="_xlnm.Print_Area" localSheetId="8">'PP Details'!$A$1:$Z$13</definedName>
    <definedName name="_xlnm.Print_Area" localSheetId="10">'PP Op &amp; Utility Cost-Tab7'!$A$1:$Q$37</definedName>
    <definedName name="_xlnm.Print_Titles" localSheetId="12">'Capital Needs Assessment'!$B:$H</definedName>
    <definedName name="PriorityPopulations10">[2]LIHTC_Dropdowns!$B$43:$B$46</definedName>
    <definedName name="PriorityPopulations20">[2]LIHTC_Dropdowns!$B$48:$B$51</definedName>
    <definedName name="proj">#REF!</definedName>
    <definedName name="Project_Based_Rental_Assistance">[2]LIHTC_Dropdowns!$B$58:$B$62</definedName>
    <definedName name="Project_Location">'Drop Downs'!$B$11:$B$13</definedName>
    <definedName name="Project_Status">[1]Dropdowns!$B$132:$B$136</definedName>
    <definedName name="Project_Type">'Drop Downs'!$B$4:$B$7</definedName>
    <definedName name="ProjectType">#REF!</definedName>
    <definedName name="property_type_10">[2]LIHTC_Dropdowns!$B$88:$B$92</definedName>
    <definedName name="Readiness">#REF!</definedName>
    <definedName name="Region">'[1]ESDS-Lookup Table'!$A$2:$A$4</definedName>
    <definedName name="Relo_Units">[1]Dropdowns!$E$68:$E$75</definedName>
    <definedName name="Res_Type">[1]Dropdowns!$B$40:$B$44</definedName>
    <definedName name="Res_Types">#REF!</definedName>
    <definedName name="Reserves">#REF!</definedName>
    <definedName name="savem12345">#REF!</definedName>
    <definedName name="savem3">#REF!</definedName>
    <definedName name="savem5">#REF!</definedName>
    <definedName name="Schedule_Dates">'[1]5'!$E$17:$E$76</definedName>
    <definedName name="senior_housing_10">[2]LIHTC_Dropdowns!$B$53:$B$54</definedName>
    <definedName name="SpecNeeds20" localSheetId="7">[2]LIHTC_Dropdowns!$F$130:$F$138</definedName>
    <definedName name="SpecNeeds20">ScoringLists!$B$130:$B$138</definedName>
    <definedName name="TDC_limit">ScoringLists!$B$292:$B$293</definedName>
    <definedName name="TDC_limt">ScoringLists!$B$292:$B$293</definedName>
    <definedName name="Text41" localSheetId="9">'PP Budget &amp; Request-Tab6'!#REF!</definedName>
    <definedName name="Text42" localSheetId="9">'PP Budget &amp; Request-Tab6'!#REF!</definedName>
    <definedName name="Text43" localSheetId="9">'PP Budget &amp; Request-Tab6'!#REF!</definedName>
    <definedName name="Text44" localSheetId="9">'PP Budget &amp; Request-Tab6'!#REF!</definedName>
    <definedName name="Text48" localSheetId="9">'PP Budget &amp; Request-Tab6'!#REF!</definedName>
    <definedName name="Text49" localSheetId="9">'PP Budget &amp; Request-Tab6'!#REF!</definedName>
    <definedName name="toma12345">#REF!</definedName>
    <definedName name="tomna">#REF!</definedName>
    <definedName name="tomna123456">#REF!</definedName>
    <definedName name="tomna5">#REF!</definedName>
    <definedName name="tona">#REF!</definedName>
    <definedName name="tona1">#REF!</definedName>
    <definedName name="tona10">#REF!</definedName>
    <definedName name="tona123">#REF!</definedName>
    <definedName name="tona12345">#REF!</definedName>
    <definedName name="tona12345678910">#REF!</definedName>
    <definedName name="tona1246">#REF!</definedName>
    <definedName name="tona2">#REF!</definedName>
    <definedName name="tona235">#REF!</definedName>
    <definedName name="tona257">#REF!</definedName>
    <definedName name="tona3">#REF!</definedName>
    <definedName name="tona37">#REF!</definedName>
    <definedName name="tona4">#REF!</definedName>
    <definedName name="tona5">#REF!</definedName>
    <definedName name="tona68">#REF!</definedName>
    <definedName name="tona7">#REF!</definedName>
    <definedName name="TransferReserves">#REF!</definedName>
    <definedName name="Type">'[1]ESDS-Lookup Table'!$B$2:$B$5</definedName>
    <definedName name="Units_and_Beds">[1]Dropdowns!$B$77:$B$85</definedName>
    <definedName name="Units_or_Beds">[1]Dropdowns!$B$46:$B$48</definedName>
    <definedName name="urb">#REF!</definedName>
    <definedName name="X">'Drop Downs'!$B$40</definedName>
    <definedName name="Years" localSheetId="7">[2]LIHTC_Dropdowns!$F$102:$F$124</definedName>
    <definedName name="Years">ScoringLists!$B$102:$B$124</definedName>
    <definedName name="Yes_No">'Drop Downs'!$B$37:$B$38</definedName>
    <definedName name="Yes_No_Either">[1]Dropdowns!$B$30:$B$33</definedName>
    <definedName name="Yes_or_No">[1]Dropdowns!$B$26:$B$28</definedName>
    <definedName name="YesNoNA">'Drop Downs'!$B$42:$B$44</definedName>
  </definedNames>
  <calcPr calcId="162913"/>
  <customWorkbookViews>
    <customWorkbookView name="Sean Harrington - Personal View" guid="{BEA7F31D-CCA4-485C-98E2-AACE979DC2E0}" mergeInterval="0" personalView="1" maximized="1" xWindow="1" yWindow="1" windowWidth="1280" windowHeight="803" tabRatio="886" activeSheetId="1"/>
  </customWorkbookViews>
</workbook>
</file>

<file path=xl/calcChain.xml><?xml version="1.0" encoding="utf-8"?>
<calcChain xmlns="http://schemas.openxmlformats.org/spreadsheetml/2006/main">
  <c r="M14" i="66" l="1"/>
  <c r="M15" i="66"/>
  <c r="M16" i="66"/>
  <c r="M17" i="66"/>
  <c r="M18" i="66"/>
  <c r="M19" i="66"/>
  <c r="M20" i="66"/>
  <c r="M21" i="66"/>
  <c r="M22" i="66"/>
  <c r="M23" i="66"/>
  <c r="B92" i="79" l="1"/>
  <c r="B89" i="79"/>
  <c r="B88" i="79"/>
  <c r="B87" i="79"/>
  <c r="B86" i="79"/>
  <c r="B85" i="79"/>
  <c r="B84" i="79"/>
  <c r="B83" i="79"/>
  <c r="B77" i="79"/>
  <c r="B76" i="79"/>
  <c r="B75" i="79"/>
  <c r="B74" i="79"/>
  <c r="B78" i="79"/>
  <c r="B72" i="79"/>
  <c r="B70" i="79"/>
  <c r="B73" i="79"/>
  <c r="B71" i="79"/>
  <c r="B69" i="79"/>
  <c r="B66" i="79"/>
  <c r="B65" i="79"/>
  <c r="B64" i="79"/>
  <c r="B60" i="79"/>
  <c r="B59" i="79"/>
  <c r="B58" i="79"/>
  <c r="B57" i="79"/>
  <c r="O66" i="19"/>
  <c r="B53" i="79" s="1"/>
  <c r="L66" i="19"/>
  <c r="B52" i="79"/>
  <c r="B47" i="79"/>
  <c r="B79" i="79" l="1"/>
  <c r="B80" i="79" s="1"/>
  <c r="B61" i="79"/>
  <c r="B54" i="79"/>
  <c r="B32" i="79"/>
  <c r="B63" i="79" s="1"/>
  <c r="B46" i="79"/>
  <c r="B42" i="79"/>
  <c r="B39" i="79"/>
  <c r="B45" i="79"/>
  <c r="B44" i="79"/>
  <c r="B43" i="79"/>
  <c r="B41" i="79"/>
  <c r="B40" i="79"/>
  <c r="B38" i="79"/>
  <c r="B37" i="79"/>
  <c r="B35" i="79"/>
  <c r="B36" i="79"/>
  <c r="B34" i="79"/>
  <c r="B33" i="79"/>
  <c r="B25" i="79" l="1"/>
  <c r="B24" i="79"/>
  <c r="B23" i="79"/>
  <c r="B22" i="79"/>
  <c r="B21" i="79"/>
  <c r="B20" i="79"/>
  <c r="B19" i="79"/>
  <c r="B18" i="79"/>
  <c r="B17" i="79"/>
  <c r="B16" i="79"/>
  <c r="B15" i="79"/>
  <c r="B14" i="79"/>
  <c r="B13" i="79"/>
  <c r="B11" i="79"/>
  <c r="B10" i="79"/>
  <c r="B9" i="79"/>
  <c r="B8" i="79"/>
  <c r="B7" i="79"/>
  <c r="B3" i="79"/>
  <c r="E37" i="74" l="1"/>
  <c r="E30" i="74"/>
  <c r="E42" i="74"/>
  <c r="M50" i="66" l="1"/>
  <c r="M49" i="66"/>
  <c r="M47" i="66"/>
  <c r="M46" i="66"/>
  <c r="M45" i="66"/>
  <c r="M44" i="66"/>
  <c r="M43" i="66"/>
  <c r="M42" i="66"/>
  <c r="M41" i="66"/>
  <c r="M40" i="66"/>
  <c r="M39" i="66"/>
  <c r="M51" i="66"/>
  <c r="M48" i="66"/>
  <c r="M38" i="66"/>
  <c r="M37" i="66"/>
  <c r="M36" i="66"/>
  <c r="M35" i="66"/>
  <c r="M34" i="66"/>
  <c r="M33" i="66"/>
  <c r="M32" i="66"/>
  <c r="M31" i="66"/>
  <c r="M30" i="66"/>
  <c r="M29" i="66"/>
  <c r="M28" i="66"/>
  <c r="M27" i="66"/>
  <c r="M26" i="66"/>
  <c r="M25" i="66"/>
  <c r="M24" i="66"/>
  <c r="P47" i="19" l="1"/>
  <c r="F53" i="66" l="1"/>
  <c r="I66" i="19" l="1"/>
  <c r="B48" i="79" s="1"/>
  <c r="B49" i="79" s="1"/>
  <c r="L39" i="19" l="1"/>
  <c r="R39" i="19" l="1"/>
  <c r="R42" i="19" s="1"/>
  <c r="B30" i="79"/>
  <c r="I59" i="74"/>
  <c r="J53" i="74"/>
  <c r="K53" i="74" s="1"/>
  <c r="L53" i="74" s="1"/>
  <c r="M53" i="74" s="1"/>
  <c r="N53" i="74" s="1"/>
  <c r="O53" i="74" s="1"/>
  <c r="P53" i="74" s="1"/>
  <c r="AC52" i="74"/>
  <c r="AB52" i="74"/>
  <c r="AA52" i="74"/>
  <c r="Z52" i="74"/>
  <c r="Y52" i="74"/>
  <c r="X52" i="74"/>
  <c r="W52" i="74"/>
  <c r="V52" i="74"/>
  <c r="U52" i="74"/>
  <c r="T52" i="74"/>
  <c r="S52" i="74"/>
  <c r="R52" i="74"/>
  <c r="Q52" i="74"/>
  <c r="P52" i="74"/>
  <c r="O52" i="74"/>
  <c r="N52" i="74"/>
  <c r="M52" i="74"/>
  <c r="L52" i="74"/>
  <c r="K52" i="74"/>
  <c r="J52" i="74"/>
  <c r="J54" i="74" s="1"/>
  <c r="J55" i="74" s="1"/>
  <c r="I52" i="74"/>
  <c r="I54" i="74" s="1"/>
  <c r="E51" i="74"/>
  <c r="E50" i="74"/>
  <c r="E49" i="74"/>
  <c r="E48" i="74"/>
  <c r="E47" i="74"/>
  <c r="E45" i="74"/>
  <c r="E44" i="74"/>
  <c r="E43" i="74"/>
  <c r="E41" i="74"/>
  <c r="E40" i="74"/>
  <c r="E39" i="74"/>
  <c r="E38" i="74"/>
  <c r="E36" i="74"/>
  <c r="E35" i="74"/>
  <c r="E34" i="74"/>
  <c r="E33" i="74"/>
  <c r="E31" i="74"/>
  <c r="E29" i="74"/>
  <c r="E28" i="74"/>
  <c r="E27" i="74"/>
  <c r="E26" i="74"/>
  <c r="E25" i="74"/>
  <c r="E24" i="74"/>
  <c r="E22" i="74"/>
  <c r="E21" i="74"/>
  <c r="E20" i="74"/>
  <c r="E19" i="74"/>
  <c r="E18" i="74"/>
  <c r="E17" i="74"/>
  <c r="I15" i="74"/>
  <c r="J15" i="74" s="1"/>
  <c r="K15" i="74" s="1"/>
  <c r="L15" i="74" s="1"/>
  <c r="M15" i="74" s="1"/>
  <c r="N15" i="74" s="1"/>
  <c r="O15" i="74" s="1"/>
  <c r="P15" i="74" s="1"/>
  <c r="Q15" i="74" s="1"/>
  <c r="R15" i="74" s="1"/>
  <c r="S15" i="74" s="1"/>
  <c r="T15" i="74" s="1"/>
  <c r="U15" i="74" s="1"/>
  <c r="V15" i="74" s="1"/>
  <c r="W15" i="74" s="1"/>
  <c r="X15" i="74" s="1"/>
  <c r="Y15" i="74" s="1"/>
  <c r="Z15" i="74" s="1"/>
  <c r="AA15" i="74" s="1"/>
  <c r="AB15" i="74" s="1"/>
  <c r="AC15" i="74" s="1"/>
  <c r="B26" i="79" l="1"/>
  <c r="B62" i="79" s="1"/>
  <c r="B27" i="79"/>
  <c r="I60" i="74"/>
  <c r="J60" i="74" s="1"/>
  <c r="K60" i="74" s="1"/>
  <c r="L60" i="74" s="1"/>
  <c r="M60" i="74" s="1"/>
  <c r="N60" i="74" s="1"/>
  <c r="O60" i="74" s="1"/>
  <c r="P60" i="74" s="1"/>
  <c r="Q60" i="74" s="1"/>
  <c r="R60" i="74" s="1"/>
  <c r="S60" i="74" s="1"/>
  <c r="T60" i="74" s="1"/>
  <c r="U60" i="74" s="1"/>
  <c r="V60" i="74" s="1"/>
  <c r="W60" i="74" s="1"/>
  <c r="X60" i="74" s="1"/>
  <c r="Y60" i="74" s="1"/>
  <c r="Z60" i="74" s="1"/>
  <c r="AA60" i="74" s="1"/>
  <c r="AB60" i="74" s="1"/>
  <c r="AC60" i="74" s="1"/>
  <c r="L54" i="74"/>
  <c r="L55" i="74" s="1"/>
  <c r="L56" i="74" s="1"/>
  <c r="L61" i="74" s="1"/>
  <c r="Q53" i="74"/>
  <c r="R53" i="74" s="1"/>
  <c r="S53" i="74" s="1"/>
  <c r="T53" i="74" s="1"/>
  <c r="P54" i="74"/>
  <c r="M54" i="74"/>
  <c r="N54" i="74"/>
  <c r="R54" i="74"/>
  <c r="J56" i="74"/>
  <c r="J61" i="74" s="1"/>
  <c r="K54" i="74"/>
  <c r="O54" i="74"/>
  <c r="S54" i="74"/>
  <c r="I55" i="74"/>
  <c r="I56" i="74" s="1"/>
  <c r="I61" i="74" s="1"/>
  <c r="B31" i="79" l="1"/>
  <c r="I62" i="74"/>
  <c r="J58" i="74" s="1"/>
  <c r="J59" i="74" s="1"/>
  <c r="J62" i="74" s="1"/>
  <c r="K58" i="74" s="1"/>
  <c r="Q54" i="74"/>
  <c r="Q55" i="74" s="1"/>
  <c r="Q56" i="74" s="1"/>
  <c r="Q61" i="74" s="1"/>
  <c r="R55" i="74"/>
  <c r="R56" i="74" s="1"/>
  <c r="R61" i="74" s="1"/>
  <c r="N55" i="74"/>
  <c r="N56" i="74" s="1"/>
  <c r="N61" i="74" s="1"/>
  <c r="P55" i="74"/>
  <c r="P56" i="74" s="1"/>
  <c r="P61" i="74" s="1"/>
  <c r="O55" i="74"/>
  <c r="O56" i="74" s="1"/>
  <c r="O61" i="74" s="1"/>
  <c r="K55" i="74"/>
  <c r="K56" i="74" s="1"/>
  <c r="K61" i="74" s="1"/>
  <c r="M55" i="74"/>
  <c r="M56" i="74" s="1"/>
  <c r="M61" i="74" s="1"/>
  <c r="S55" i="74"/>
  <c r="S56" i="74" s="1"/>
  <c r="S61" i="74" s="1"/>
  <c r="T54" i="74"/>
  <c r="U53" i="74"/>
  <c r="K59" i="74" l="1"/>
  <c r="K62" i="74" s="1"/>
  <c r="L58" i="74" s="1"/>
  <c r="V53" i="74"/>
  <c r="U54" i="74"/>
  <c r="T55" i="74"/>
  <c r="T56" i="74" s="1"/>
  <c r="T61" i="74" s="1"/>
  <c r="L59" i="74" l="1"/>
  <c r="L62" i="74" s="1"/>
  <c r="M58" i="74" s="1"/>
  <c r="U55" i="74"/>
  <c r="U56" i="74" s="1"/>
  <c r="U61" i="74" s="1"/>
  <c r="W53" i="74"/>
  <c r="V54" i="74"/>
  <c r="M59" i="74" l="1"/>
  <c r="M62" i="74" s="1"/>
  <c r="N58" i="74" s="1"/>
  <c r="X53" i="74"/>
  <c r="W54" i="74"/>
  <c r="V55" i="74"/>
  <c r="V56" i="74" s="1"/>
  <c r="V61" i="74" s="1"/>
  <c r="W55" i="74" l="1"/>
  <c r="W56" i="74" s="1"/>
  <c r="W61" i="74" s="1"/>
  <c r="X54" i="74"/>
  <c r="Y53" i="74"/>
  <c r="N59" i="74"/>
  <c r="N62" i="74" s="1"/>
  <c r="O58" i="74" s="1"/>
  <c r="O59" i="74" l="1"/>
  <c r="O62" i="74" s="1"/>
  <c r="P58" i="74" s="1"/>
  <c r="Z53" i="74"/>
  <c r="Y54" i="74"/>
  <c r="X55" i="74"/>
  <c r="X56" i="74" s="1"/>
  <c r="X61" i="74" s="1"/>
  <c r="E105" i="71"/>
  <c r="J42" i="71"/>
  <c r="M52" i="66"/>
  <c r="L53" i="66"/>
  <c r="K53" i="66"/>
  <c r="J53" i="66"/>
  <c r="I53" i="66"/>
  <c r="M53" i="66" l="1"/>
  <c r="P59" i="74"/>
  <c r="P62" i="74" s="1"/>
  <c r="Q58" i="74" s="1"/>
  <c r="Y55" i="74"/>
  <c r="Y56" i="74" s="1"/>
  <c r="Y61" i="74" s="1"/>
  <c r="AA53" i="74"/>
  <c r="Z54" i="74"/>
  <c r="Z55" i="74" l="1"/>
  <c r="Z56" i="74" s="1"/>
  <c r="Z61" i="74" s="1"/>
  <c r="Q59" i="74"/>
  <c r="Q62" i="74" s="1"/>
  <c r="R58" i="74" s="1"/>
  <c r="AB53" i="74"/>
  <c r="AA54" i="74"/>
  <c r="C20" i="46"/>
  <c r="C14" i="46"/>
  <c r="R59" i="74" l="1"/>
  <c r="R62" i="74" s="1"/>
  <c r="S58" i="74" s="1"/>
  <c r="AA55" i="74"/>
  <c r="AA56" i="74" s="1"/>
  <c r="AA61" i="74" s="1"/>
  <c r="AB54" i="74"/>
  <c r="AC53" i="74"/>
  <c r="AC54" i="74" s="1"/>
  <c r="C18" i="46"/>
  <c r="C22" i="46"/>
  <c r="C165" i="71"/>
  <c r="S59" i="74" l="1"/>
  <c r="S62" i="74" s="1"/>
  <c r="T58" i="74" s="1"/>
  <c r="AB55" i="74"/>
  <c r="AB56" i="74" s="1"/>
  <c r="AB61" i="74" s="1"/>
  <c r="AC55" i="74"/>
  <c r="AC56" i="74" s="1"/>
  <c r="AC61" i="74" s="1"/>
  <c r="P176" i="71"/>
  <c r="O176" i="71"/>
  <c r="N176" i="71"/>
  <c r="M176" i="71"/>
  <c r="L176" i="71"/>
  <c r="K176" i="71"/>
  <c r="J176" i="71"/>
  <c r="I176" i="71"/>
  <c r="C174" i="71"/>
  <c r="C173" i="71"/>
  <c r="C172" i="71"/>
  <c r="P167" i="71"/>
  <c r="O167" i="71"/>
  <c r="N167" i="71"/>
  <c r="M167" i="71"/>
  <c r="L167" i="71"/>
  <c r="K167" i="71"/>
  <c r="J167" i="71"/>
  <c r="I167" i="71"/>
  <c r="C164" i="71"/>
  <c r="D114" i="71"/>
  <c r="D113" i="71"/>
  <c r="M105" i="71"/>
  <c r="M103" i="71"/>
  <c r="E103" i="71"/>
  <c r="P95" i="71"/>
  <c r="O95" i="71"/>
  <c r="N95" i="71"/>
  <c r="M95" i="71"/>
  <c r="L95" i="71"/>
  <c r="K95" i="71"/>
  <c r="J95" i="71"/>
  <c r="P86" i="71"/>
  <c r="O86" i="71"/>
  <c r="N86" i="71"/>
  <c r="M86" i="71"/>
  <c r="L86" i="71"/>
  <c r="K86" i="71"/>
  <c r="J86" i="71"/>
  <c r="K76" i="71"/>
  <c r="L76" i="71" s="1"/>
  <c r="M76" i="71" s="1"/>
  <c r="N76" i="71" s="1"/>
  <c r="O76" i="71" s="1"/>
  <c r="P76" i="71" s="1"/>
  <c r="I157" i="71" s="1"/>
  <c r="J157" i="71" s="1"/>
  <c r="K157" i="71" s="1"/>
  <c r="L157" i="71" s="1"/>
  <c r="M157" i="71" s="1"/>
  <c r="N157" i="71" s="1"/>
  <c r="O157" i="71" s="1"/>
  <c r="P157" i="71" s="1"/>
  <c r="K74" i="71"/>
  <c r="L74" i="71" s="1"/>
  <c r="M74" i="71" s="1"/>
  <c r="N74" i="71" s="1"/>
  <c r="O74" i="71" s="1"/>
  <c r="P74" i="71" s="1"/>
  <c r="I155" i="71" s="1"/>
  <c r="J155" i="71" s="1"/>
  <c r="K155" i="71" s="1"/>
  <c r="L155" i="71" s="1"/>
  <c r="M155" i="71" s="1"/>
  <c r="N155" i="71" s="1"/>
  <c r="O155" i="71" s="1"/>
  <c r="P155" i="71" s="1"/>
  <c r="I74" i="71"/>
  <c r="J72" i="71"/>
  <c r="K71" i="71"/>
  <c r="L71" i="71" s="1"/>
  <c r="M71" i="71" s="1"/>
  <c r="N71" i="71" s="1"/>
  <c r="O71" i="71" s="1"/>
  <c r="P71" i="71" s="1"/>
  <c r="I152" i="71" s="1"/>
  <c r="J152" i="71" s="1"/>
  <c r="K152" i="71" s="1"/>
  <c r="L152" i="71" s="1"/>
  <c r="M152" i="71" s="1"/>
  <c r="N152" i="71" s="1"/>
  <c r="O152" i="71" s="1"/>
  <c r="P152" i="71" s="1"/>
  <c r="I71" i="71"/>
  <c r="K70" i="71"/>
  <c r="I70" i="71"/>
  <c r="K67" i="71"/>
  <c r="L67" i="71" s="1"/>
  <c r="M67" i="71" s="1"/>
  <c r="N67" i="71" s="1"/>
  <c r="O67" i="71" s="1"/>
  <c r="P67" i="71" s="1"/>
  <c r="I148" i="71" s="1"/>
  <c r="J148" i="71" s="1"/>
  <c r="K148" i="71" s="1"/>
  <c r="L148" i="71" s="1"/>
  <c r="M148" i="71" s="1"/>
  <c r="N148" i="71" s="1"/>
  <c r="O148" i="71" s="1"/>
  <c r="P148" i="71" s="1"/>
  <c r="I67" i="71"/>
  <c r="K66" i="71"/>
  <c r="L66" i="71" s="1"/>
  <c r="M66" i="71" s="1"/>
  <c r="N66" i="71" s="1"/>
  <c r="O66" i="71" s="1"/>
  <c r="P66" i="71" s="1"/>
  <c r="I147" i="71" s="1"/>
  <c r="J147" i="71" s="1"/>
  <c r="K147" i="71" s="1"/>
  <c r="L147" i="71" s="1"/>
  <c r="M147" i="71" s="1"/>
  <c r="N147" i="71" s="1"/>
  <c r="O147" i="71" s="1"/>
  <c r="P147" i="71" s="1"/>
  <c r="I66" i="71"/>
  <c r="K65" i="71"/>
  <c r="L65" i="71" s="1"/>
  <c r="M65" i="71" s="1"/>
  <c r="N65" i="71" s="1"/>
  <c r="O65" i="71" s="1"/>
  <c r="P65" i="71" s="1"/>
  <c r="I146" i="71" s="1"/>
  <c r="J146" i="71" s="1"/>
  <c r="K146" i="71" s="1"/>
  <c r="L146" i="71" s="1"/>
  <c r="M146" i="71" s="1"/>
  <c r="N146" i="71" s="1"/>
  <c r="O146" i="71" s="1"/>
  <c r="P146" i="71" s="1"/>
  <c r="I65" i="71"/>
  <c r="K64" i="71"/>
  <c r="L64" i="71" s="1"/>
  <c r="M64" i="71" s="1"/>
  <c r="N64" i="71" s="1"/>
  <c r="O64" i="71" s="1"/>
  <c r="P64" i="71" s="1"/>
  <c r="I145" i="71" s="1"/>
  <c r="J145" i="71" s="1"/>
  <c r="K145" i="71" s="1"/>
  <c r="L145" i="71" s="1"/>
  <c r="M145" i="71" s="1"/>
  <c r="N145" i="71" s="1"/>
  <c r="O145" i="71" s="1"/>
  <c r="P145" i="71" s="1"/>
  <c r="I64" i="71"/>
  <c r="K63" i="71"/>
  <c r="L63" i="71" s="1"/>
  <c r="M63" i="71" s="1"/>
  <c r="N63" i="71" s="1"/>
  <c r="O63" i="71" s="1"/>
  <c r="P63" i="71" s="1"/>
  <c r="I144" i="71" s="1"/>
  <c r="J144" i="71" s="1"/>
  <c r="K144" i="71" s="1"/>
  <c r="L144" i="71" s="1"/>
  <c r="M144" i="71" s="1"/>
  <c r="N144" i="71" s="1"/>
  <c r="O144" i="71" s="1"/>
  <c r="P144" i="71" s="1"/>
  <c r="I63" i="71"/>
  <c r="K62" i="71"/>
  <c r="L62" i="71" s="1"/>
  <c r="M62" i="71" s="1"/>
  <c r="N62" i="71" s="1"/>
  <c r="O62" i="71" s="1"/>
  <c r="P62" i="71" s="1"/>
  <c r="I143" i="71" s="1"/>
  <c r="J143" i="71" s="1"/>
  <c r="K143" i="71" s="1"/>
  <c r="L143" i="71" s="1"/>
  <c r="M143" i="71" s="1"/>
  <c r="N143" i="71" s="1"/>
  <c r="O143" i="71" s="1"/>
  <c r="P143" i="71" s="1"/>
  <c r="I62" i="71"/>
  <c r="K61" i="71"/>
  <c r="L61" i="71" s="1"/>
  <c r="M61" i="71" s="1"/>
  <c r="N61" i="71" s="1"/>
  <c r="O61" i="71" s="1"/>
  <c r="P61" i="71" s="1"/>
  <c r="I142" i="71" s="1"/>
  <c r="J142" i="71" s="1"/>
  <c r="K142" i="71" s="1"/>
  <c r="L142" i="71" s="1"/>
  <c r="M142" i="71" s="1"/>
  <c r="N142" i="71" s="1"/>
  <c r="O142" i="71" s="1"/>
  <c r="P142" i="71" s="1"/>
  <c r="I61" i="71"/>
  <c r="K60" i="71"/>
  <c r="L60" i="71" s="1"/>
  <c r="M60" i="71" s="1"/>
  <c r="N60" i="71" s="1"/>
  <c r="O60" i="71" s="1"/>
  <c r="P60" i="71" s="1"/>
  <c r="I141" i="71" s="1"/>
  <c r="J141" i="71" s="1"/>
  <c r="K141" i="71" s="1"/>
  <c r="L141" i="71" s="1"/>
  <c r="M141" i="71" s="1"/>
  <c r="N141" i="71" s="1"/>
  <c r="O141" i="71" s="1"/>
  <c r="P141" i="71" s="1"/>
  <c r="I60" i="71"/>
  <c r="K59" i="71"/>
  <c r="L59" i="71" s="1"/>
  <c r="M59" i="71" s="1"/>
  <c r="N59" i="71" s="1"/>
  <c r="O59" i="71" s="1"/>
  <c r="P59" i="71" s="1"/>
  <c r="I140" i="71" s="1"/>
  <c r="J140" i="71" s="1"/>
  <c r="K140" i="71" s="1"/>
  <c r="L140" i="71" s="1"/>
  <c r="M140" i="71" s="1"/>
  <c r="N140" i="71" s="1"/>
  <c r="O140" i="71" s="1"/>
  <c r="P140" i="71" s="1"/>
  <c r="I59" i="71"/>
  <c r="K58" i="71"/>
  <c r="L58" i="71" s="1"/>
  <c r="M58" i="71" s="1"/>
  <c r="N58" i="71" s="1"/>
  <c r="O58" i="71" s="1"/>
  <c r="P58" i="71" s="1"/>
  <c r="I139" i="71" s="1"/>
  <c r="J139" i="71" s="1"/>
  <c r="K139" i="71" s="1"/>
  <c r="L139" i="71" s="1"/>
  <c r="M139" i="71" s="1"/>
  <c r="N139" i="71" s="1"/>
  <c r="O139" i="71" s="1"/>
  <c r="P139" i="71" s="1"/>
  <c r="I58" i="71"/>
  <c r="K57" i="71"/>
  <c r="L57" i="71" s="1"/>
  <c r="M57" i="71" s="1"/>
  <c r="N57" i="71" s="1"/>
  <c r="O57" i="71" s="1"/>
  <c r="P57" i="71" s="1"/>
  <c r="I138" i="71" s="1"/>
  <c r="J138" i="71" s="1"/>
  <c r="K138" i="71" s="1"/>
  <c r="L138" i="71" s="1"/>
  <c r="M138" i="71" s="1"/>
  <c r="N138" i="71" s="1"/>
  <c r="O138" i="71" s="1"/>
  <c r="P138" i="71" s="1"/>
  <c r="I57" i="71"/>
  <c r="K56" i="71"/>
  <c r="L56" i="71" s="1"/>
  <c r="M56" i="71" s="1"/>
  <c r="N56" i="71" s="1"/>
  <c r="O56" i="71" s="1"/>
  <c r="P56" i="71" s="1"/>
  <c r="I137" i="71" s="1"/>
  <c r="J137" i="71" s="1"/>
  <c r="K137" i="71" s="1"/>
  <c r="L137" i="71" s="1"/>
  <c r="M137" i="71" s="1"/>
  <c r="N137" i="71" s="1"/>
  <c r="O137" i="71" s="1"/>
  <c r="P137" i="71" s="1"/>
  <c r="I56" i="71"/>
  <c r="K55" i="71"/>
  <c r="L55" i="71" s="1"/>
  <c r="M55" i="71" s="1"/>
  <c r="N55" i="71" s="1"/>
  <c r="O55" i="71" s="1"/>
  <c r="P55" i="71" s="1"/>
  <c r="I136" i="71" s="1"/>
  <c r="J136" i="71" s="1"/>
  <c r="K136" i="71" s="1"/>
  <c r="L136" i="71" s="1"/>
  <c r="M136" i="71" s="1"/>
  <c r="N136" i="71" s="1"/>
  <c r="O136" i="71" s="1"/>
  <c r="P136" i="71" s="1"/>
  <c r="I55" i="71"/>
  <c r="K54" i="71"/>
  <c r="L54" i="71" s="1"/>
  <c r="M54" i="71" s="1"/>
  <c r="N54" i="71" s="1"/>
  <c r="O54" i="71" s="1"/>
  <c r="P54" i="71" s="1"/>
  <c r="I135" i="71" s="1"/>
  <c r="J135" i="71" s="1"/>
  <c r="K135" i="71" s="1"/>
  <c r="L135" i="71" s="1"/>
  <c r="M135" i="71" s="1"/>
  <c r="N135" i="71" s="1"/>
  <c r="O135" i="71" s="1"/>
  <c r="P135" i="71" s="1"/>
  <c r="I54" i="71"/>
  <c r="K53" i="71"/>
  <c r="L53" i="71" s="1"/>
  <c r="M53" i="71" s="1"/>
  <c r="N53" i="71" s="1"/>
  <c r="O53" i="71" s="1"/>
  <c r="P53" i="71" s="1"/>
  <c r="I134" i="71" s="1"/>
  <c r="J134" i="71" s="1"/>
  <c r="K134" i="71" s="1"/>
  <c r="L134" i="71" s="1"/>
  <c r="M134" i="71" s="1"/>
  <c r="N134" i="71" s="1"/>
  <c r="O134" i="71" s="1"/>
  <c r="P134" i="71" s="1"/>
  <c r="I53" i="71"/>
  <c r="K52" i="71"/>
  <c r="L52" i="71" s="1"/>
  <c r="M52" i="71" s="1"/>
  <c r="N52" i="71" s="1"/>
  <c r="O52" i="71" s="1"/>
  <c r="P52" i="71" s="1"/>
  <c r="I133" i="71" s="1"/>
  <c r="J133" i="71" s="1"/>
  <c r="K133" i="71" s="1"/>
  <c r="L133" i="71" s="1"/>
  <c r="M133" i="71" s="1"/>
  <c r="N133" i="71" s="1"/>
  <c r="O133" i="71" s="1"/>
  <c r="P133" i="71" s="1"/>
  <c r="I52" i="71"/>
  <c r="K51" i="71"/>
  <c r="L51" i="71" s="1"/>
  <c r="M51" i="71" s="1"/>
  <c r="N51" i="71" s="1"/>
  <c r="O51" i="71" s="1"/>
  <c r="P51" i="71" s="1"/>
  <c r="I132" i="71" s="1"/>
  <c r="J132" i="71" s="1"/>
  <c r="K132" i="71" s="1"/>
  <c r="L132" i="71" s="1"/>
  <c r="M132" i="71" s="1"/>
  <c r="N132" i="71" s="1"/>
  <c r="O132" i="71" s="1"/>
  <c r="P132" i="71" s="1"/>
  <c r="I51" i="71"/>
  <c r="K50" i="71"/>
  <c r="L50" i="71" s="1"/>
  <c r="M50" i="71" s="1"/>
  <c r="N50" i="71" s="1"/>
  <c r="O50" i="71" s="1"/>
  <c r="P50" i="71" s="1"/>
  <c r="I131" i="71" s="1"/>
  <c r="J131" i="71" s="1"/>
  <c r="K131" i="71" s="1"/>
  <c r="L131" i="71" s="1"/>
  <c r="M131" i="71" s="1"/>
  <c r="N131" i="71" s="1"/>
  <c r="O131" i="71" s="1"/>
  <c r="P131" i="71" s="1"/>
  <c r="I50" i="71"/>
  <c r="K49" i="71"/>
  <c r="L49" i="71" s="1"/>
  <c r="M49" i="71" s="1"/>
  <c r="N49" i="71" s="1"/>
  <c r="O49" i="71" s="1"/>
  <c r="P49" i="71" s="1"/>
  <c r="I130" i="71" s="1"/>
  <c r="J130" i="71" s="1"/>
  <c r="K130" i="71" s="1"/>
  <c r="L130" i="71" s="1"/>
  <c r="M130" i="71" s="1"/>
  <c r="N130" i="71" s="1"/>
  <c r="O130" i="71" s="1"/>
  <c r="P130" i="71" s="1"/>
  <c r="I49" i="71"/>
  <c r="I48" i="71"/>
  <c r="K47" i="71"/>
  <c r="L47" i="71" s="1"/>
  <c r="I47" i="71"/>
  <c r="K38" i="71"/>
  <c r="K42" i="71" s="1"/>
  <c r="J34" i="71"/>
  <c r="J41" i="71" s="1"/>
  <c r="K33" i="71"/>
  <c r="L33" i="71" s="1"/>
  <c r="M33" i="71" s="1"/>
  <c r="N33" i="71" s="1"/>
  <c r="O33" i="71" s="1"/>
  <c r="P33" i="71" s="1"/>
  <c r="I114" i="71" s="1"/>
  <c r="J114" i="71" s="1"/>
  <c r="K114" i="71" s="1"/>
  <c r="L114" i="71" s="1"/>
  <c r="M114" i="71" s="1"/>
  <c r="N114" i="71" s="1"/>
  <c r="O114" i="71" s="1"/>
  <c r="P114" i="71" s="1"/>
  <c r="K32" i="71"/>
  <c r="L32" i="71" s="1"/>
  <c r="M32" i="71" s="1"/>
  <c r="N32" i="71" s="1"/>
  <c r="O32" i="71" s="1"/>
  <c r="P32" i="71" s="1"/>
  <c r="I113" i="71" s="1"/>
  <c r="J113" i="71" s="1"/>
  <c r="K113" i="71" s="1"/>
  <c r="L113" i="71" s="1"/>
  <c r="M113" i="71" s="1"/>
  <c r="N113" i="71" s="1"/>
  <c r="O113" i="71" s="1"/>
  <c r="P113" i="71" s="1"/>
  <c r="K30" i="71"/>
  <c r="L30" i="71" s="1"/>
  <c r="M30" i="71" s="1"/>
  <c r="N30" i="71" s="1"/>
  <c r="O30" i="71" s="1"/>
  <c r="P30" i="71" s="1"/>
  <c r="I111" i="71" s="1"/>
  <c r="J111" i="71" s="1"/>
  <c r="K111" i="71" s="1"/>
  <c r="L111" i="71" s="1"/>
  <c r="M111" i="71" s="1"/>
  <c r="N111" i="71" s="1"/>
  <c r="O111" i="71" s="1"/>
  <c r="P111" i="71" s="1"/>
  <c r="K29" i="71"/>
  <c r="L29" i="71" s="1"/>
  <c r="T59" i="74" l="1"/>
  <c r="T62" i="74" s="1"/>
  <c r="U58" i="74" s="1"/>
  <c r="L34" i="71"/>
  <c r="M29" i="71"/>
  <c r="K34" i="71"/>
  <c r="M47" i="71"/>
  <c r="L38" i="71"/>
  <c r="K72" i="71"/>
  <c r="L70" i="71"/>
  <c r="J68" i="71"/>
  <c r="J39" i="71"/>
  <c r="J43" i="71" s="1"/>
  <c r="K48" i="71"/>
  <c r="G20" i="46"/>
  <c r="B91" i="79" s="1"/>
  <c r="F20" i="46"/>
  <c r="E20" i="46"/>
  <c r="D20" i="46"/>
  <c r="U59" i="74" l="1"/>
  <c r="U62" i="74" s="1"/>
  <c r="V58" i="74" s="1"/>
  <c r="L42" i="71"/>
  <c r="M38" i="71"/>
  <c r="M34" i="71"/>
  <c r="N29" i="71"/>
  <c r="J77" i="71"/>
  <c r="J79" i="71" s="1"/>
  <c r="I68" i="71"/>
  <c r="B90" i="79" s="1"/>
  <c r="N47" i="71"/>
  <c r="L41" i="71"/>
  <c r="L39" i="71"/>
  <c r="M70" i="71"/>
  <c r="L72" i="71"/>
  <c r="K68" i="71"/>
  <c r="K77" i="71" s="1"/>
  <c r="L48" i="71"/>
  <c r="K41" i="71"/>
  <c r="K39" i="71"/>
  <c r="V59" i="74" l="1"/>
  <c r="V62" i="74" s="1"/>
  <c r="W58" i="74" s="1"/>
  <c r="K43" i="71"/>
  <c r="K79" i="71" s="1"/>
  <c r="J97" i="71"/>
  <c r="J87" i="71"/>
  <c r="J88" i="71"/>
  <c r="J98" i="71" s="1"/>
  <c r="N34" i="71"/>
  <c r="O29" i="71"/>
  <c r="N70" i="71"/>
  <c r="M72" i="71"/>
  <c r="O47" i="71"/>
  <c r="M39" i="71"/>
  <c r="M41" i="71"/>
  <c r="M48" i="71"/>
  <c r="L68" i="71"/>
  <c r="L77" i="71" s="1"/>
  <c r="L43" i="71"/>
  <c r="N38" i="71"/>
  <c r="M42" i="71"/>
  <c r="W59" i="74" l="1"/>
  <c r="W62" i="74" s="1"/>
  <c r="X58" i="74" s="1"/>
  <c r="P47" i="71"/>
  <c r="O34" i="71"/>
  <c r="P29" i="71"/>
  <c r="N48" i="71"/>
  <c r="M68" i="71"/>
  <c r="M77" i="71" s="1"/>
  <c r="N41" i="71"/>
  <c r="N39" i="71"/>
  <c r="O38" i="71"/>
  <c r="P38" i="71" s="1"/>
  <c r="N42" i="71"/>
  <c r="K97" i="71"/>
  <c r="K88" i="71"/>
  <c r="K98" i="71" s="1"/>
  <c r="K87" i="71"/>
  <c r="L79" i="71"/>
  <c r="M43" i="71"/>
  <c r="O70" i="71"/>
  <c r="N72" i="71"/>
  <c r="X59" i="74" l="1"/>
  <c r="X62" i="74" s="1"/>
  <c r="Y58" i="74" s="1"/>
  <c r="L97" i="71"/>
  <c r="L88" i="71"/>
  <c r="L98" i="71" s="1"/>
  <c r="L87" i="71"/>
  <c r="I128" i="71"/>
  <c r="O42" i="71"/>
  <c r="O48" i="71"/>
  <c r="N68" i="71"/>
  <c r="N77" i="71" s="1"/>
  <c r="O72" i="71"/>
  <c r="P70" i="71"/>
  <c r="N43" i="71"/>
  <c r="I110" i="71"/>
  <c r="P34" i="71"/>
  <c r="M79" i="71"/>
  <c r="O41" i="71"/>
  <c r="O39" i="71"/>
  <c r="Y59" i="74" l="1"/>
  <c r="Y62" i="74" s="1"/>
  <c r="Z58" i="74" s="1"/>
  <c r="P42" i="71"/>
  <c r="I119" i="71"/>
  <c r="J119" i="71" s="1"/>
  <c r="O43" i="71"/>
  <c r="I115" i="71"/>
  <c r="J110" i="71"/>
  <c r="N79" i="71"/>
  <c r="P48" i="71"/>
  <c r="O68" i="71"/>
  <c r="O77" i="71" s="1"/>
  <c r="J128" i="71"/>
  <c r="M88" i="71"/>
  <c r="M98" i="71" s="1"/>
  <c r="M97" i="71"/>
  <c r="M87" i="71"/>
  <c r="I151" i="71"/>
  <c r="P72" i="71"/>
  <c r="P41" i="71"/>
  <c r="P39" i="71"/>
  <c r="Z59" i="74" l="1"/>
  <c r="Z62" i="74" s="1"/>
  <c r="AA58" i="74" s="1"/>
  <c r="K119" i="71"/>
  <c r="J123" i="71"/>
  <c r="P43" i="71"/>
  <c r="O79" i="71"/>
  <c r="O88" i="71" s="1"/>
  <c r="O98" i="71" s="1"/>
  <c r="N97" i="71"/>
  <c r="N87" i="71"/>
  <c r="N88" i="71"/>
  <c r="N98" i="71" s="1"/>
  <c r="I153" i="71"/>
  <c r="J151" i="71"/>
  <c r="I129" i="71"/>
  <c r="P68" i="71"/>
  <c r="P77" i="71" s="1"/>
  <c r="P79" i="71" s="1"/>
  <c r="K110" i="71"/>
  <c r="J115" i="71"/>
  <c r="K128" i="71"/>
  <c r="I122" i="71"/>
  <c r="AA59" i="74" l="1"/>
  <c r="AA62" i="74" s="1"/>
  <c r="AB58" i="74" s="1"/>
  <c r="L119" i="71"/>
  <c r="K123" i="71"/>
  <c r="O87" i="71"/>
  <c r="O97" i="71"/>
  <c r="P97" i="71"/>
  <c r="P87" i="71"/>
  <c r="P88" i="71"/>
  <c r="P98" i="71" s="1"/>
  <c r="J122" i="71"/>
  <c r="J120" i="71"/>
  <c r="L110" i="71"/>
  <c r="K115" i="71"/>
  <c r="L128" i="71"/>
  <c r="J129" i="71"/>
  <c r="I149" i="71"/>
  <c r="I158" i="71" s="1"/>
  <c r="J153" i="71"/>
  <c r="K151" i="71"/>
  <c r="G14" i="46"/>
  <c r="F14" i="46"/>
  <c r="F18" i="46" s="1"/>
  <c r="E14" i="46"/>
  <c r="D14" i="46"/>
  <c r="D18" i="46" s="1"/>
  <c r="AB59" i="74" l="1"/>
  <c r="AB62" i="74" s="1"/>
  <c r="AC58" i="74" s="1"/>
  <c r="M119" i="71"/>
  <c r="L123" i="71"/>
  <c r="G22" i="46"/>
  <c r="G18" i="46"/>
  <c r="E22" i="46"/>
  <c r="E18" i="46"/>
  <c r="K129" i="71"/>
  <c r="J149" i="71"/>
  <c r="J158" i="71" s="1"/>
  <c r="M128" i="71"/>
  <c r="K122" i="71"/>
  <c r="K120" i="71"/>
  <c r="K153" i="71"/>
  <c r="L151" i="71"/>
  <c r="L115" i="71"/>
  <c r="M110" i="71"/>
  <c r="J124" i="71"/>
  <c r="D22" i="46"/>
  <c r="F22" i="46"/>
  <c r="AC59" i="74" l="1"/>
  <c r="AC62" i="74" s="1"/>
  <c r="N119" i="71"/>
  <c r="M123" i="71"/>
  <c r="K124" i="71"/>
  <c r="J160" i="71"/>
  <c r="J169" i="71" s="1"/>
  <c r="J179" i="71" s="1"/>
  <c r="M151" i="71"/>
  <c r="L153" i="71"/>
  <c r="N128" i="71"/>
  <c r="L122" i="71"/>
  <c r="L120" i="71"/>
  <c r="M115" i="71"/>
  <c r="N110" i="71"/>
  <c r="L129" i="71"/>
  <c r="K149" i="71"/>
  <c r="K158" i="71" s="1"/>
  <c r="O119" i="71" l="1"/>
  <c r="N123" i="71"/>
  <c r="K160" i="71"/>
  <c r="K169" i="71" s="1"/>
  <c r="K179" i="71" s="1"/>
  <c r="J178" i="71"/>
  <c r="J168" i="71"/>
  <c r="M129" i="71"/>
  <c r="L149" i="71"/>
  <c r="L158" i="71" s="1"/>
  <c r="M153" i="71"/>
  <c r="N151" i="71"/>
  <c r="O128" i="71"/>
  <c r="M122" i="71"/>
  <c r="M120" i="71"/>
  <c r="O110" i="71"/>
  <c r="N115" i="71"/>
  <c r="L124" i="71"/>
  <c r="P119" i="71" l="1"/>
  <c r="P123" i="71" s="1"/>
  <c r="O123" i="71"/>
  <c r="K178" i="71"/>
  <c r="K168" i="71"/>
  <c r="M124" i="71"/>
  <c r="L160" i="71"/>
  <c r="L168" i="71" s="1"/>
  <c r="P110" i="71"/>
  <c r="P115" i="71" s="1"/>
  <c r="O115" i="71"/>
  <c r="N153" i="71"/>
  <c r="O151" i="71"/>
  <c r="N122" i="71"/>
  <c r="N120" i="71"/>
  <c r="P128" i="71"/>
  <c r="N129" i="71"/>
  <c r="M149" i="71"/>
  <c r="M158" i="71" s="1"/>
  <c r="N124" i="71" l="1"/>
  <c r="L178" i="71"/>
  <c r="M160" i="71"/>
  <c r="M168" i="71" s="1"/>
  <c r="L169" i="71"/>
  <c r="L179" i="71" s="1"/>
  <c r="O122" i="71"/>
  <c r="O120" i="71"/>
  <c r="P122" i="71"/>
  <c r="P120" i="71"/>
  <c r="O129" i="71"/>
  <c r="N149" i="71"/>
  <c r="N158" i="71" s="1"/>
  <c r="P151" i="71"/>
  <c r="P153" i="71" s="1"/>
  <c r="O153" i="71"/>
  <c r="N160" i="71" l="1"/>
  <c r="N178" i="71" s="1"/>
  <c r="M178" i="71"/>
  <c r="M169" i="71"/>
  <c r="M179" i="71" s="1"/>
  <c r="P129" i="71"/>
  <c r="P149" i="71" s="1"/>
  <c r="P158" i="71" s="1"/>
  <c r="O149" i="71"/>
  <c r="O158" i="71" s="1"/>
  <c r="P124" i="71"/>
  <c r="O124" i="71"/>
  <c r="N169" i="71" l="1"/>
  <c r="N179" i="71" s="1"/>
  <c r="N168" i="71"/>
  <c r="O160" i="71"/>
  <c r="O169" i="71" s="1"/>
  <c r="O179" i="71" s="1"/>
  <c r="P160" i="71"/>
  <c r="O178" i="71" l="1"/>
  <c r="O168" i="71"/>
  <c r="P178" i="71"/>
  <c r="P169" i="71"/>
  <c r="P179" i="71" s="1"/>
  <c r="P168" i="71"/>
  <c r="I123" i="71" l="1"/>
  <c r="I120" i="71"/>
  <c r="I124" i="71" l="1"/>
  <c r="I160" i="71" s="1"/>
  <c r="I178" i="71" s="1"/>
  <c r="I168" i="71" l="1"/>
  <c r="I169" i="71"/>
  <c r="I179" i="71" s="1"/>
</calcChain>
</file>

<file path=xl/comments1.xml><?xml version="1.0" encoding="utf-8"?>
<comments xmlns="http://schemas.openxmlformats.org/spreadsheetml/2006/main">
  <authors>
    <author>Hochwender, Tina (COM)</author>
  </authors>
  <commentList>
    <comment ref="A61" authorId="0" shapeId="0">
      <text>
        <r>
          <rPr>
            <b/>
            <sz val="9"/>
            <color indexed="81"/>
            <rFont val="Tahoma"/>
            <family val="2"/>
          </rPr>
          <t>Hochwender, Tina (COM):</t>
        </r>
        <r>
          <rPr>
            <sz val="9"/>
            <color indexed="81"/>
            <rFont val="Tahoma"/>
            <family val="2"/>
          </rPr>
          <t xml:space="preserve">
Priority if less HTF$ or more HTF$?</t>
        </r>
      </text>
    </comment>
  </commentList>
</comments>
</file>

<file path=xl/sharedStrings.xml><?xml version="1.0" encoding="utf-8"?>
<sst xmlns="http://schemas.openxmlformats.org/spreadsheetml/2006/main" count="1115" uniqueCount="842">
  <si>
    <t>Total Annual Operating Subsidy Sources</t>
  </si>
  <si>
    <t>Permanent Financing</t>
  </si>
  <si>
    <t>REVENUES</t>
  </si>
  <si>
    <t>Year 1</t>
  </si>
  <si>
    <t>Year 2</t>
  </si>
  <si>
    <t>Year 3</t>
  </si>
  <si>
    <t>Year 4</t>
  </si>
  <si>
    <t>Year 5</t>
  </si>
  <si>
    <t xml:space="preserve">Residential Income </t>
  </si>
  <si>
    <t>Annual Gross Tenant Paid Rental Income</t>
  </si>
  <si>
    <t>Annual Gross Rental Subsidy Income</t>
  </si>
  <si>
    <t>Total Residential Income</t>
  </si>
  <si>
    <t>=</t>
  </si>
  <si>
    <t>Total Annual Service Funding</t>
  </si>
  <si>
    <t>Total Non-Residential Income</t>
  </si>
  <si>
    <t>TOTAL PROJECT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</si>
  <si>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</si>
  <si>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</si>
  <si>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</si>
  <si>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</si>
  <si>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</si>
  <si>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</si>
  <si>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</si>
  <si>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</si>
  <si>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</si>
  <si>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</si>
  <si>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</si>
  <si>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</si>
  <si>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</si>
  <si>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</si>
  <si>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Total Residential Operating Expenses</t>
  </si>
  <si>
    <t>Replacement Reserve</t>
  </si>
  <si>
    <t>Operating Reserve</t>
  </si>
  <si>
    <t>Total Reserves</t>
  </si>
  <si>
    <t xml:space="preserve">Service Expenses </t>
  </si>
  <si>
    <t>Non-Residential Expenses</t>
  </si>
  <si>
    <t>TOTAL PROJECT EXPENSES</t>
  </si>
  <si>
    <t>NET OPERATING INCOME (EGI - Total Expenses)</t>
  </si>
  <si>
    <t>Loan Amount</t>
  </si>
  <si>
    <t>Year 10</t>
  </si>
  <si>
    <t>Year 15</t>
  </si>
  <si>
    <t>No Points Taken</t>
  </si>
  <si>
    <t>% of Units</t>
  </si>
  <si>
    <t>Inc_percent</t>
  </si>
  <si>
    <t>Years</t>
  </si>
  <si>
    <t>Project-Based Rental Assistance</t>
  </si>
  <si>
    <t>DevFees</t>
  </si>
  <si>
    <t>Location Efficient Projects</t>
  </si>
  <si>
    <t>Location_eff</t>
  </si>
  <si>
    <t>NP Sponsor</t>
  </si>
  <si>
    <t>Project Name</t>
  </si>
  <si>
    <t>Escalator</t>
  </si>
  <si>
    <t>Annual %</t>
  </si>
  <si>
    <t>Legal Services</t>
  </si>
  <si>
    <t>Security</t>
  </si>
  <si>
    <t>Decorating/Turnover</t>
  </si>
  <si>
    <t>Landscaping</t>
  </si>
  <si>
    <t>Pest Control</t>
  </si>
  <si>
    <t>Fire Safety</t>
  </si>
  <si>
    <t>Elevator</t>
  </si>
  <si>
    <t>Oil/Gas/Other</t>
  </si>
  <si>
    <t>Telephone</t>
  </si>
  <si>
    <t>DEBT SERVICE</t>
  </si>
  <si>
    <t>Lender 2</t>
  </si>
  <si>
    <t>Lender 4</t>
  </si>
  <si>
    <t>Lender 5</t>
  </si>
  <si>
    <t>Non-Residential Lender</t>
  </si>
  <si>
    <t>Gross Cash Flow</t>
  </si>
  <si>
    <t>Beds</t>
  </si>
  <si>
    <t>Studio</t>
  </si>
  <si>
    <t>Chronic Mental Illness</t>
  </si>
  <si>
    <t>SRO</t>
  </si>
  <si>
    <t>Hard Debt</t>
  </si>
  <si>
    <t>Soft Debt</t>
  </si>
  <si>
    <t>Debt Coverage Ratio (Hard Debt)</t>
  </si>
  <si>
    <t>Total Hard Debt Service</t>
  </si>
  <si>
    <t>Total Soft Debt Service</t>
  </si>
  <si>
    <t>Overall Debt Coverage Ratio</t>
  </si>
  <si>
    <t>Net Cash Flow</t>
  </si>
  <si>
    <t>Veterans</t>
  </si>
  <si>
    <t>1 BR</t>
  </si>
  <si>
    <t>2 BR</t>
  </si>
  <si>
    <t>3 BR</t>
  </si>
  <si>
    <t>4 BR</t>
  </si>
  <si>
    <t>5 BR</t>
  </si>
  <si>
    <t>Total</t>
  </si>
  <si>
    <t>Select Lower Income County</t>
  </si>
  <si>
    <t>None</t>
  </si>
  <si>
    <t>Select Higher Income County</t>
  </si>
  <si>
    <t>Select location</t>
  </si>
  <si>
    <t>15% - 0 Points</t>
  </si>
  <si>
    <t>Not a Historic property</t>
  </si>
  <si>
    <t>Select Location</t>
  </si>
  <si>
    <t>Select Job Growth Place</t>
  </si>
  <si>
    <t>Higher Income Counties</t>
  </si>
  <si>
    <t>higher_income</t>
  </si>
  <si>
    <t>Not located in a Higher Income County</t>
  </si>
  <si>
    <t>Benton</t>
  </si>
  <si>
    <t>Clark</t>
  </si>
  <si>
    <t>Franklin</t>
  </si>
  <si>
    <t>Island</t>
  </si>
  <si>
    <t>King</t>
  </si>
  <si>
    <t>Kitsap</t>
  </si>
  <si>
    <t xml:space="preserve">Pierce </t>
  </si>
  <si>
    <t>San Juan</t>
  </si>
  <si>
    <t>Skagit</t>
  </si>
  <si>
    <t>Skamania</t>
  </si>
  <si>
    <t>Snohomish</t>
  </si>
  <si>
    <t>Thurston</t>
  </si>
  <si>
    <t>Whatcom</t>
  </si>
  <si>
    <t>Income Set-Asides - Higher Income Counties</t>
  </si>
  <si>
    <t>Inc_Higher</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</si>
  <si>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</si>
  <si>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</si>
  <si>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</si>
  <si>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</si>
  <si>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</si>
  <si>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</si>
  <si>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</si>
  <si>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</si>
  <si>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</si>
  <si>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</si>
  <si>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</si>
  <si>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</si>
  <si>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</si>
  <si>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</si>
  <si>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</si>
  <si>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</si>
  <si>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</si>
  <si>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</si>
  <si>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</si>
  <si>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</si>
  <si>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t>Lower Income Counties</t>
  </si>
  <si>
    <t>lower_income</t>
  </si>
  <si>
    <t>Not located in a Lower Income County</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</si>
  <si>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</si>
  <si>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</si>
  <si>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</si>
  <si>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</si>
  <si>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</si>
  <si>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</si>
  <si>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</si>
  <si>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</si>
  <si>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</si>
  <si>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</si>
  <si>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</si>
  <si>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</si>
  <si>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</si>
  <si>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</si>
  <si>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</si>
  <si>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</si>
  <si>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</si>
  <si>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</si>
  <si>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</si>
  <si>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</si>
  <si>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</si>
  <si>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</si>
  <si>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</si>
  <si>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</si>
  <si>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</si>
  <si>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</si>
  <si>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Income Set-Asides - Lower Income Counties</t>
  </si>
  <si>
    <t>Inc_Lower</t>
  </si>
  <si>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</si>
  <si>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</si>
  <si>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</si>
  <si>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</si>
  <si>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</si>
  <si>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</si>
  <si>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</si>
  <si>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</si>
  <si>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</si>
  <si>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</si>
  <si>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</si>
  <si>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</si>
  <si>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</si>
  <si>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</si>
  <si>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</si>
  <si>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</si>
  <si>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</si>
  <si>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</si>
  <si>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</si>
  <si>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</si>
  <si>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</si>
  <si>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</si>
  <si>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</si>
  <si>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</si>
  <si>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</si>
  <si>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</si>
  <si>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</si>
  <si>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</si>
  <si>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</si>
  <si>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</si>
  <si>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</si>
  <si>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</si>
  <si>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</si>
  <si>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</si>
  <si>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</si>
  <si>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</si>
  <si>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</si>
  <si>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</si>
  <si>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</si>
  <si>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</si>
  <si>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21 years - 42 points</t>
  </si>
  <si>
    <t>• 22 years - 44 points</t>
  </si>
  <si>
    <t>Homeless75</t>
  </si>
  <si>
    <t>75% of Total Housing Units as Supportive Housing for the Homeless - 35 Points</t>
  </si>
  <si>
    <t>SpecNeeds20</t>
  </si>
  <si>
    <t>• 20% of the Total Housing Units for Farmworkers - 10 Points</t>
  </si>
  <si>
    <t>• 20% of the Total Housing Units for Large Households - 10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</si>
  <si>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</si>
  <si>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</si>
  <si>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</si>
  <si>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</si>
  <si>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</si>
  <si>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</si>
  <si>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Local Funding Counties</t>
  </si>
  <si>
    <t>local_funding_counties</t>
  </si>
  <si>
    <t>King County</t>
  </si>
  <si>
    <t>Clark County</t>
  </si>
  <si>
    <t>Pierce County</t>
  </si>
  <si>
    <t>Spokane County</t>
  </si>
  <si>
    <t>Snohomish County</t>
  </si>
  <si>
    <t>Whatcom County</t>
  </si>
  <si>
    <t>a Non-Metro County.  This project is not eligible for these points.</t>
  </si>
  <si>
    <t>Local Funding Sources</t>
  </si>
  <si>
    <t>Select Source</t>
  </si>
  <si>
    <t>local_funding_sources</t>
  </si>
  <si>
    <t>HOME</t>
  </si>
  <si>
    <t>CDBG</t>
  </si>
  <si>
    <t>Land Donation</t>
  </si>
  <si>
    <t>Local Housing Levy Funds</t>
  </si>
  <si>
    <t>Local Housing Trust Funds</t>
  </si>
  <si>
    <t>HOPWA</t>
  </si>
  <si>
    <t>McKinney Vento Homeless Assistance Grants</t>
  </si>
  <si>
    <t>NAHASDA Indian Housing Block Grant Funds</t>
  </si>
  <si>
    <t>Public Housing Authority funds preapproved by the Commission</t>
  </si>
  <si>
    <t>Other source preapproved by the Commission</t>
  </si>
  <si>
    <t>Local Funding Types</t>
  </si>
  <si>
    <t>local_funding_types</t>
  </si>
  <si>
    <t>Capital Grant</t>
  </si>
  <si>
    <t>Operating and Maintenance Subsidies</t>
  </si>
  <si>
    <t>Other funding type preapproved by the Commission</t>
  </si>
  <si>
    <t>Federal Funding Sources</t>
  </si>
  <si>
    <t>federal_funding_sources</t>
  </si>
  <si>
    <t>HUD 202</t>
  </si>
  <si>
    <t>HUD 811</t>
  </si>
  <si>
    <t>USDA 514</t>
  </si>
  <si>
    <t>USDA 515</t>
  </si>
  <si>
    <t>Other federal source preapproved by the Commission</t>
  </si>
  <si>
    <t>NAHASDA Indian Housing Block Grant - NON-METRO COUNTIES ONLY</t>
  </si>
  <si>
    <t>State Funding Coord</t>
  </si>
  <si>
    <t>King County and has selected #4 above.</t>
  </si>
  <si>
    <t>KC_HTF</t>
  </si>
  <si>
    <t>a Metro or Non-Metro County.</t>
  </si>
  <si>
    <t>King County, has not selected #4 and is not eligible for these points.</t>
  </si>
  <si>
    <t>PBRA_units</t>
  </si>
  <si>
    <t>0 points</t>
  </si>
  <si>
    <t>30-49 units = 2 points</t>
  </si>
  <si>
    <t>50-79 units = 3 points</t>
  </si>
  <si>
    <t>80 units or more = 4 points</t>
  </si>
  <si>
    <t>10% - 10 Points</t>
  </si>
  <si>
    <t>11% - 8 Points</t>
  </si>
  <si>
    <t>12% - 6 Points</t>
  </si>
  <si>
    <t>13% - 4 Points</t>
  </si>
  <si>
    <t>14% - 2 Points</t>
  </si>
  <si>
    <t>Historic</t>
  </si>
  <si>
    <t>Listed, or determined eligible for listing, in the National Register of Historic Places</t>
  </si>
  <si>
    <t xml:space="preserve">Located in a registered Historic District </t>
  </si>
  <si>
    <t>Eligible Tribal Area</t>
  </si>
  <si>
    <t>Chehalis - Non-Metro (3 Points)</t>
  </si>
  <si>
    <t>eligible_tribes</t>
  </si>
  <si>
    <t>Colville - Non-Metro (3 Points)</t>
  </si>
  <si>
    <t>Hoh - Non-Metro (3 Points)</t>
  </si>
  <si>
    <t>Kalispel - Non-Metro (3 Points)</t>
  </si>
  <si>
    <t>Lower Elwha - Non-Metro (3 Points)</t>
  </si>
  <si>
    <t>Makah - Non-Metro (3 Points)</t>
  </si>
  <si>
    <t>Nooksack - Metro (5 Points)</t>
  </si>
  <si>
    <t>Quileute - Non-Metro (3 Points)</t>
  </si>
  <si>
    <t>Quinault - Non-Metro (3 Points)</t>
  </si>
  <si>
    <t>Skokomish - Non-Metro (3 Points)</t>
  </si>
  <si>
    <t>Spokane - Non-Metro (3 Points)</t>
  </si>
  <si>
    <t>Squaxin Island - Non-Metro (3 Points)</t>
  </si>
  <si>
    <t>Upper Skagit - Non-Metro (3 Points)</t>
  </si>
  <si>
    <t>Yakama - Non-Metro (3 Points)</t>
  </si>
  <si>
    <r>
      <t xml:space="preserve">Urban:  within 1/4 mile of 3 services </t>
    </r>
    <r>
      <rPr>
        <u/>
        <sz val="11"/>
        <color indexed="8"/>
        <rFont val="Calibri"/>
        <family val="2"/>
      </rPr>
      <t>and</t>
    </r>
    <r>
      <rPr>
        <sz val="11"/>
        <color indexed="8"/>
        <rFont val="Calibri"/>
        <family val="2"/>
      </rPr>
      <t xml:space="preserve"> within 1/2 mile of a grocery store</t>
    </r>
  </si>
  <si>
    <r>
      <t xml:space="preserve">Urban:  within 1/2 mile of 5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</si>
  <si>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</si>
  <si>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King County TOD</t>
  </si>
  <si>
    <t>King County and in a TOD location.</t>
  </si>
  <si>
    <t>KC_only</t>
  </si>
  <si>
    <t>a Metro County.  This project is not eligible for these points.</t>
  </si>
  <si>
    <t>King County OppArea</t>
  </si>
  <si>
    <t>King County and in a High or Very High Opportunity Area Census tract.</t>
  </si>
  <si>
    <t>KC_OppArea</t>
  </si>
  <si>
    <t>Job Centers</t>
  </si>
  <si>
    <t>in_within</t>
  </si>
  <si>
    <t>in</t>
  </si>
  <si>
    <t>in a Metro County and within 5 miles of</t>
  </si>
  <si>
    <t>in a Non-Metro County and within 10 miles of</t>
  </si>
  <si>
    <t>in King County and is not eligible for these points.</t>
  </si>
  <si>
    <t>job_centers</t>
  </si>
  <si>
    <t>Airway Heights</t>
  </si>
  <si>
    <t>Bainbridge Island</t>
  </si>
  <si>
    <t>Battle Ground</t>
  </si>
  <si>
    <t>Blaine</t>
  </si>
  <si>
    <t>Bonney Lake</t>
  </si>
  <si>
    <t>Bothell</t>
  </si>
  <si>
    <t>Chehalis</t>
  </si>
  <si>
    <t>Cheney</t>
  </si>
  <si>
    <t>Clarkston</t>
  </si>
  <si>
    <t>East Port Orchard CDP</t>
  </si>
  <si>
    <t>Ellensburg</t>
  </si>
  <si>
    <t>Ephrata</t>
  </si>
  <si>
    <t>Everett</t>
  </si>
  <si>
    <t>Fairwood</t>
  </si>
  <si>
    <t>Ferndale</t>
  </si>
  <si>
    <t>Fife</t>
  </si>
  <si>
    <t>Five Corners</t>
  </si>
  <si>
    <t>Fort Lewis</t>
  </si>
  <si>
    <t>Grandview</t>
  </si>
  <si>
    <t>Hazel Dell CDP</t>
  </si>
  <si>
    <t>Hoquiam</t>
  </si>
  <si>
    <t>Kennewick</t>
  </si>
  <si>
    <t>Lacey</t>
  </si>
  <si>
    <t>Lakewood</t>
  </si>
  <si>
    <t>Longview</t>
  </si>
  <si>
    <t>Mill Creek</t>
  </si>
  <si>
    <t>Moses Lake</t>
  </si>
  <si>
    <t>Mount Vista CDP</t>
  </si>
  <si>
    <t>Mukilteo</t>
  </si>
  <si>
    <t>North Lynnwood CDP</t>
  </si>
  <si>
    <t>Olympia</t>
  </si>
  <si>
    <t>Pasco</t>
  </si>
  <si>
    <t>Port Angeles</t>
  </si>
  <si>
    <t>Pullman</t>
  </si>
  <si>
    <t>Richland</t>
  </si>
  <si>
    <t>Salmon Creek CDP</t>
  </si>
  <si>
    <t>Sequim</t>
  </si>
  <si>
    <t>South Hill</t>
  </si>
  <si>
    <t>Spokane Valley</t>
  </si>
  <si>
    <t>Sumner</t>
  </si>
  <si>
    <t>Sunnyside</t>
  </si>
  <si>
    <t>Sunnyslope CDP</t>
  </si>
  <si>
    <t>Terrace Heights CDP</t>
  </si>
  <si>
    <t>Tumwater</t>
  </si>
  <si>
    <t>Vancouver</t>
  </si>
  <si>
    <t>Wenatchee</t>
  </si>
  <si>
    <t>Yelm</t>
  </si>
  <si>
    <t>Nonprofit Only</t>
  </si>
  <si>
    <t>For Profit Nonprofit Partnership</t>
  </si>
  <si>
    <t>Nonprofit Sponsor Waiver</t>
  </si>
  <si>
    <t>TDC_Limit</t>
  </si>
  <si>
    <t>Select from list</t>
  </si>
  <si>
    <t>Pierce/Snohomish</t>
  </si>
  <si>
    <t>Metro Counties</t>
  </si>
  <si>
    <t>Balance of State</t>
  </si>
  <si>
    <t>Applicant Name</t>
  </si>
  <si>
    <t>Effective Gross Income</t>
  </si>
  <si>
    <t>Operating Expenses</t>
  </si>
  <si>
    <t xml:space="preserve">Net Operating Income  </t>
  </si>
  <si>
    <t>Bank Loan Payments</t>
  </si>
  <si>
    <t>HTF Loan Payment</t>
  </si>
  <si>
    <t>Operating Cost Per Unit</t>
  </si>
  <si>
    <t>Occupancy Level</t>
  </si>
  <si>
    <t>Debt Coverage Ratio</t>
  </si>
  <si>
    <t/>
  </si>
  <si>
    <t>Housing Trust Fund</t>
  </si>
  <si>
    <t>Operating Reserves</t>
  </si>
  <si>
    <t>Replacement Reserves</t>
  </si>
  <si>
    <t>X</t>
  </si>
  <si>
    <t xml:space="preserve"> </t>
  </si>
  <si>
    <t>Yes</t>
  </si>
  <si>
    <t>No</t>
  </si>
  <si>
    <t>Project Type</t>
  </si>
  <si>
    <t>Farmworker</t>
  </si>
  <si>
    <t>General</t>
  </si>
  <si>
    <t>Senior</t>
  </si>
  <si>
    <t>Family with Children</t>
  </si>
  <si>
    <t>Farmworker-Seasonal</t>
  </si>
  <si>
    <t>Substance Abuse</t>
  </si>
  <si>
    <t>HIV/AIDS</t>
  </si>
  <si>
    <t>Physically Disabled</t>
  </si>
  <si>
    <t>Frail Elderly</t>
  </si>
  <si>
    <t>Multiple Special Needs</t>
  </si>
  <si>
    <t>Developmentally Disabled</t>
  </si>
  <si>
    <t>Domestic Violence</t>
  </si>
  <si>
    <t>Traumatic Brain Injury</t>
  </si>
  <si>
    <t>Homeless</t>
  </si>
  <si>
    <t>Project &amp; Site Name</t>
  </si>
  <si>
    <t>Year 6</t>
  </si>
  <si>
    <t>Year 7</t>
  </si>
  <si>
    <t>Other Source:</t>
  </si>
  <si>
    <t>Less Annual Residential Vacancy</t>
  </si>
  <si>
    <t xml:space="preserve">Less Annual Non-Residential Vacancy </t>
  </si>
  <si>
    <t>Expenses Per Unit (Y1)</t>
  </si>
  <si>
    <t>Lender 6</t>
  </si>
  <si>
    <r>
      <t xml:space="preserve">Form 8E-U: Operating Pro Forma </t>
    </r>
    <r>
      <rPr>
        <b/>
        <i/>
        <sz val="14"/>
        <rFont val="Calibri"/>
        <family val="2"/>
        <scheme val="minor"/>
      </rPr>
      <t>UPDATE FORM</t>
    </r>
    <r>
      <rPr>
        <b/>
        <sz val="14"/>
        <rFont val="Calibri"/>
        <family val="2"/>
        <scheme val="minor"/>
      </rPr>
      <t xml:space="preserve"> (Page 2)</t>
    </r>
  </si>
  <si>
    <t>Year 8</t>
  </si>
  <si>
    <t>Year 9</t>
  </si>
  <si>
    <t>Year 11</t>
  </si>
  <si>
    <t>Year 12</t>
  </si>
  <si>
    <t>Year 13</t>
  </si>
  <si>
    <t>Year 14</t>
  </si>
  <si>
    <t>Other:</t>
  </si>
  <si>
    <t>Less Residential Vacancy</t>
  </si>
  <si>
    <t xml:space="preserve">Less Non-Residential Vacancy </t>
  </si>
  <si>
    <t>(Add additional rows here, if needed)</t>
  </si>
  <si>
    <t>Total Number of Physical Units in the Project</t>
  </si>
  <si>
    <t>N/A</t>
  </si>
  <si>
    <t>ProForma Start Date</t>
  </si>
  <si>
    <t># of Units at Site</t>
  </si>
  <si>
    <t>Other Admin. &amp; Non-Operating Expenses</t>
  </si>
  <si>
    <t></t>
  </si>
  <si>
    <t xml:space="preserve">    Other</t>
  </si>
  <si>
    <t>Building Name</t>
  </si>
  <si>
    <t>Year Built/Rehabbed</t>
  </si>
  <si>
    <t xml:space="preserve">Number of units </t>
  </si>
  <si>
    <t>Component</t>
  </si>
  <si>
    <t>Description</t>
  </si>
  <si>
    <r>
      <t xml:space="preserve">Typ'l </t>
    </r>
    <r>
      <rPr>
        <sz val="8"/>
        <rFont val="Arial"/>
        <family val="2"/>
      </rPr>
      <t>Useful</t>
    </r>
    <r>
      <rPr>
        <sz val="10"/>
        <rFont val="Arial"/>
        <family val="2"/>
      </rPr>
      <t xml:space="preserve"> Life</t>
    </r>
  </si>
  <si>
    <r>
      <t>Useful</t>
    </r>
    <r>
      <rPr>
        <sz val="8"/>
        <rFont val="Arial"/>
        <family val="2"/>
      </rPr>
      <t xml:space="preserve"> Remaining</t>
    </r>
    <r>
      <rPr>
        <sz val="9"/>
        <rFont val="Arial"/>
        <family val="2"/>
      </rPr>
      <t xml:space="preserve"> Life</t>
    </r>
  </si>
  <si>
    <t>Quantity</t>
  </si>
  <si>
    <t>Unit Cost</t>
  </si>
  <si>
    <t>Cost in 2010 $'s</t>
  </si>
  <si>
    <t>Building Systems</t>
  </si>
  <si>
    <t>Plumbing supply, waste, vent pipes, hot water tank</t>
  </si>
  <si>
    <t>copper supply, ABS waste</t>
  </si>
  <si>
    <t>Sewer &amp; storm drainage</t>
  </si>
  <si>
    <t>cast iron</t>
  </si>
  <si>
    <t>Kone high efficiency</t>
  </si>
  <si>
    <t>Electrical distribution</t>
  </si>
  <si>
    <t>circuit breaker panels, copper wiring</t>
  </si>
  <si>
    <t>Fire sprinklers/alarms</t>
  </si>
  <si>
    <t>HVAC</t>
  </si>
  <si>
    <t>Energy Recovery Ventilator</t>
  </si>
  <si>
    <t>Exterior</t>
  </si>
  <si>
    <t>Exterior envelope (siding, sealants)</t>
  </si>
  <si>
    <t>EFIS</t>
  </si>
  <si>
    <t>Exterior Trim (window, door, parapets, entry)</t>
  </si>
  <si>
    <t>painted wood</t>
  </si>
  <si>
    <t>Paint</t>
  </si>
  <si>
    <t>Windows/Doors</t>
  </si>
  <si>
    <t>double pane vinyl</t>
  </si>
  <si>
    <t>Roof, flashing, vents, gutters, downspouts</t>
  </si>
  <si>
    <t>hot tar with mineral cap</t>
  </si>
  <si>
    <t>Intercom/security system/extrior lighting</t>
  </si>
  <si>
    <t>works with personal phones</t>
  </si>
  <si>
    <t>Parking lot, paving</t>
  </si>
  <si>
    <t>recoat, restripe</t>
  </si>
  <si>
    <t>Outdoor (walkways,deck/fence, landscape,irrigatn)</t>
  </si>
  <si>
    <t>eco-pavers, wrought iron fence</t>
  </si>
  <si>
    <t>Units</t>
  </si>
  <si>
    <t xml:space="preserve">   paint</t>
  </si>
  <si>
    <t>paint</t>
  </si>
  <si>
    <t xml:space="preserve">   Vinyl floor covering (kitchen bath)</t>
  </si>
  <si>
    <t xml:space="preserve">  carpet</t>
  </si>
  <si>
    <t xml:space="preserve">   appliances (range, hood, frig, dishwasher)</t>
  </si>
  <si>
    <t>Energy Star refrigerator, range &amp; range hood</t>
  </si>
  <si>
    <t xml:space="preserve">  hot water tank</t>
  </si>
  <si>
    <t>(whole house system included above)</t>
  </si>
  <si>
    <t xml:space="preserve">   kitchen cabinets, countertops</t>
  </si>
  <si>
    <t>laminate</t>
  </si>
  <si>
    <t xml:space="preserve">   kitchen fixtures (sink, faucet, disposal)</t>
  </si>
  <si>
    <t xml:space="preserve">faucet, trap, sink, garbage disposal </t>
  </si>
  <si>
    <t xml:space="preserve">   bath cabinets/countertops)</t>
  </si>
  <si>
    <t>24" vanity with p-lam tops</t>
  </si>
  <si>
    <t xml:space="preserve">   bath fixtures (toilet,sink, tub/shower, fan, misc)</t>
  </si>
  <si>
    <t>sink, faucets, toilet, tub, surrounds</t>
  </si>
  <si>
    <t xml:space="preserve">  window coverings</t>
  </si>
  <si>
    <t>(replace on turnover thru op budget)</t>
  </si>
  <si>
    <t xml:space="preserve">  Lighting fixtures</t>
  </si>
  <si>
    <t>Energy Star kitchen, bath, hallway</t>
  </si>
  <si>
    <t xml:space="preserve">   heating</t>
  </si>
  <si>
    <t>EBB and electric forced air</t>
  </si>
  <si>
    <t xml:space="preserve">   doors</t>
  </si>
  <si>
    <t>wood entry-solid; bdrm-hollow core</t>
  </si>
  <si>
    <t>Common Areas</t>
  </si>
  <si>
    <t>Painting</t>
  </si>
  <si>
    <t>common area halls and stairs</t>
  </si>
  <si>
    <t>Floor covering</t>
  </si>
  <si>
    <t>Marmoleum in all common areas</t>
  </si>
  <si>
    <t>Laundry appliances</t>
  </si>
  <si>
    <t>5 washers, 5 dryers--Energy Star</t>
  </si>
  <si>
    <t>Exit/signage/mailboxes</t>
  </si>
  <si>
    <t>Lighting</t>
  </si>
  <si>
    <t>Energy Star,common area halls and stairs</t>
  </si>
  <si>
    <t>Sub totals each year</t>
  </si>
  <si>
    <t>Escalation (3%/year)</t>
  </si>
  <si>
    <t>SubTotal with escalation</t>
  </si>
  <si>
    <t>WA State Sales Tax (8.9%)</t>
  </si>
  <si>
    <t>Replacement Reserve Balance Beg. Of Year</t>
  </si>
  <si>
    <t>Interest Earned on Reserve Balance</t>
  </si>
  <si>
    <t>Additions to Replacement Reserves</t>
  </si>
  <si>
    <t>($350/unit/yr increased 3.0% annually)</t>
  </si>
  <si>
    <t>Expenditures from Replacement Reserve</t>
  </si>
  <si>
    <t>Replacement Reserve Balance End of Year</t>
  </si>
  <si>
    <t>Building Address</t>
  </si>
  <si>
    <t>City/State/Zip</t>
  </si>
  <si>
    <t>Washington State Housing Trust Fund</t>
  </si>
  <si>
    <t>HOUSING PRESERVATION PROGRAM APPLICATION</t>
  </si>
  <si>
    <t>Table of Contents and Checklist</t>
  </si>
  <si>
    <t>APPLICANT INFORMATION</t>
  </si>
  <si>
    <t>Address Line 1:</t>
  </si>
  <si>
    <t>Address Line 2:</t>
  </si>
  <si>
    <t>City:</t>
  </si>
  <si>
    <t>State:</t>
  </si>
  <si>
    <t>Zip:</t>
  </si>
  <si>
    <t>Project Name:</t>
  </si>
  <si>
    <t>Young Adult (18-24)</t>
  </si>
  <si>
    <t>Young Adult &lt;18</t>
  </si>
  <si>
    <t>30% AMI</t>
  </si>
  <si>
    <t>40% AMI</t>
  </si>
  <si>
    <t>50% AMI</t>
  </si>
  <si>
    <t>60% AMI</t>
  </si>
  <si>
    <t>80% AMI</t>
  </si>
  <si>
    <t>Total # Low Income Units</t>
  </si>
  <si>
    <t>Total # Units</t>
  </si>
  <si>
    <t>Market Rate Units</t>
  </si>
  <si>
    <t>Common Area Units</t>
  </si>
  <si>
    <t>AMI = Area Median Income</t>
  </si>
  <si>
    <t>SRO = Single Room Occupancy</t>
  </si>
  <si>
    <t>BR = Bedroom</t>
  </si>
  <si>
    <t>Housing Trust Fund (HTF) Contract Number:</t>
  </si>
  <si>
    <t>Is the Project Currently in the HTF's Affordability / Commitment Period?</t>
  </si>
  <si>
    <t>Emergency Shelter</t>
  </si>
  <si>
    <t>Transitional Housing</t>
  </si>
  <si>
    <t>Permanent Supportive Housing</t>
  </si>
  <si>
    <t>Rural / Non-Metro</t>
  </si>
  <si>
    <t>Multi-Family Rental - General</t>
  </si>
  <si>
    <r>
      <t xml:space="preserve">Project Type </t>
    </r>
    <r>
      <rPr>
        <sz val="11"/>
        <color theme="1"/>
        <rFont val="Calibri"/>
        <family val="2"/>
        <scheme val="minor"/>
      </rPr>
      <t>(select all that apply)</t>
    </r>
    <r>
      <rPr>
        <b/>
        <sz val="11"/>
        <color theme="1"/>
        <rFont val="Calibri"/>
        <family val="2"/>
        <scheme val="minor"/>
      </rPr>
      <t>:</t>
    </r>
  </si>
  <si>
    <t>Project Location</t>
  </si>
  <si>
    <t>Other Metro</t>
  </si>
  <si>
    <t>Population(s) Served</t>
  </si>
  <si>
    <r>
      <t>Project Location</t>
    </r>
    <r>
      <rPr>
        <sz val="11"/>
        <color theme="1"/>
        <rFont val="Calibri"/>
        <family val="2"/>
        <scheme val="minor"/>
      </rPr>
      <t xml:space="preserve"> (select only one)</t>
    </r>
    <r>
      <rPr>
        <b/>
        <sz val="11"/>
        <color theme="1"/>
        <rFont val="Calibri"/>
        <family val="2"/>
        <scheme val="minor"/>
      </rPr>
      <t>:</t>
    </r>
  </si>
  <si>
    <r>
      <t xml:space="preserve">Population(s) Served </t>
    </r>
    <r>
      <rPr>
        <sz val="11"/>
        <color theme="1"/>
        <rFont val="Calibri"/>
        <family val="2"/>
        <scheme val="minor"/>
      </rPr>
      <t>(select all that apply)</t>
    </r>
    <r>
      <rPr>
        <b/>
        <sz val="11"/>
        <color theme="1"/>
        <rFont val="Calibri"/>
        <family val="2"/>
        <scheme val="minor"/>
      </rPr>
      <t>:</t>
    </r>
  </si>
  <si>
    <t>Total Project Cost</t>
  </si>
  <si>
    <t>Thresholds Met</t>
  </si>
  <si>
    <t>Date When Reserves Go into Red</t>
  </si>
  <si>
    <t>Narrative Adequately Describes Project</t>
  </si>
  <si>
    <t>Population Served</t>
  </si>
  <si>
    <t xml:space="preserve">Project Location </t>
  </si>
  <si>
    <t>Contract #</t>
  </si>
  <si>
    <t>Year Built</t>
  </si>
  <si>
    <t>Age of Property</t>
  </si>
  <si>
    <t>Total # of Units</t>
  </si>
  <si>
    <t># Low Income Units</t>
  </si>
  <si>
    <t># 30% AMI Units</t>
  </si>
  <si>
    <t>1BR</t>
  </si>
  <si>
    <t>2BR</t>
  </si>
  <si>
    <t>3BR</t>
  </si>
  <si>
    <t>4BR</t>
  </si>
  <si>
    <t>5BR</t>
  </si>
  <si>
    <t>Total Project Costs:</t>
  </si>
  <si>
    <t>Preservation Activities</t>
  </si>
  <si>
    <t>Major System Replacements</t>
  </si>
  <si>
    <t>Capital Building Improvements</t>
  </si>
  <si>
    <t>Amount of HTF Funds Requested:</t>
  </si>
  <si>
    <t>P+A2:A34roject Information Sheet</t>
  </si>
  <si>
    <t>Amount of HTF $ Request</t>
  </si>
  <si>
    <t>Capital Improvements</t>
  </si>
  <si>
    <t>Anticipated Payoff Date</t>
  </si>
  <si>
    <t>Annual Payment Amount, if applicable</t>
  </si>
  <si>
    <t>TOTALS</t>
  </si>
  <si>
    <t>Funding Source / Lender Name</t>
  </si>
  <si>
    <t>FUNDING SOURCES</t>
  </si>
  <si>
    <t>SOURCE:</t>
  </si>
  <si>
    <t>SUBTOTALS</t>
  </si>
  <si>
    <t>Other Construction Costs: (Specify)</t>
  </si>
  <si>
    <t>SOURCES AND USES</t>
  </si>
  <si>
    <t>USES</t>
  </si>
  <si>
    <t>NOTES</t>
  </si>
  <si>
    <t>RESERVES</t>
  </si>
  <si>
    <t>In what year will the project's replacement reserves go in the negative/red?</t>
  </si>
  <si>
    <t>(Insert Source Here)</t>
  </si>
  <si>
    <t>Year: 2013</t>
  </si>
  <si>
    <t>Year: 2014</t>
  </si>
  <si>
    <t>Year: 2015</t>
  </si>
  <si>
    <t>Year: 2016</t>
  </si>
  <si>
    <t>Year: 2017</t>
  </si>
  <si>
    <t>% HTF $ of Total Development Costs</t>
  </si>
  <si>
    <t>3.1 Environmental Remediation</t>
  </si>
  <si>
    <t>3.2 Erosion &amp; Sedimentation Control</t>
  </si>
  <si>
    <t>3.3a Landscaping</t>
  </si>
  <si>
    <t>3.4 Efficient Irrigation</t>
  </si>
  <si>
    <t>4.1a Water-Conserving Features</t>
  </si>
  <si>
    <t>5.1b Building Performance Standard -Rehab</t>
  </si>
  <si>
    <t>5.4 EnergyStar Appliances</t>
  </si>
  <si>
    <t>5.6 Efficient Lighting - Interior Units</t>
  </si>
  <si>
    <t>5.9 Domestic Water Heating</t>
  </si>
  <si>
    <t>6.1 Low/No VOC Paints &amp; Primers</t>
  </si>
  <si>
    <t>6.2 Low/No VOC Adhesives &amp; Sealants</t>
  </si>
  <si>
    <t>7.1 Composite Wood Products: No Added Urea Formaldehyde</t>
  </si>
  <si>
    <t>7.2a Healthy Flooring Materials</t>
  </si>
  <si>
    <t>7.3a Exhaust Fans-Bathroom</t>
  </si>
  <si>
    <t>7.5 Ventilation</t>
  </si>
  <si>
    <t>7.6 Clothes Dryer Exhaust</t>
  </si>
  <si>
    <t>7.7 Combustion Equipment</t>
  </si>
  <si>
    <t>7.8 Mold Prevention: Surfaces</t>
  </si>
  <si>
    <t>7.9 Mold Prevention: Tub &amp; Shower Enclosures</t>
  </si>
  <si>
    <t>7.10 Vapor Barrier Strategies</t>
  </si>
  <si>
    <t>7.11 Radon Mitigation</t>
  </si>
  <si>
    <t>7.12 Water Drainage</t>
  </si>
  <si>
    <t>7.14 Garage Isolation</t>
  </si>
  <si>
    <t>7.15 Integrated Pest Management</t>
  </si>
  <si>
    <t>7.16 Lead-Safe Work Practices</t>
  </si>
  <si>
    <t>8.1a Building Maintenance Manual &amp; Unit Turnover Plan</t>
  </si>
  <si>
    <t>8.3 Resident Manual &amp; Orientation</t>
  </si>
  <si>
    <t>For remediation activities involving asbestos, lead-based paint, and mold, conduct and provide the associated limited surveys required to determine whether any hazardous materials are present on site.</t>
  </si>
  <si>
    <t>Implement EPA’s Best Management Practices (BMP) for erosion and sedimentation control during construction, referring to the EPA document, Storm Water Management for Construction Activities (http://www.epa.gov/npdes/pubs/chap03_conguide.pdf).  Or comply with local erosion and sedimentation control standards if the local standards are more stringent than EPA.</t>
  </si>
  <si>
    <t>Site Improvements</t>
  </si>
  <si>
    <t>Water Conservation</t>
  </si>
  <si>
    <t>Energy Efficiency</t>
  </si>
  <si>
    <t xml:space="preserve">Attach a landscape plan showing native plantings and their relation to the building(s).  The map must clearly show 50% or more of the landscaped area as native and/or adaptive species. </t>
  </si>
  <si>
    <r>
      <t xml:space="preserve">Provide </t>
    </r>
    <r>
      <rPr>
        <b/>
        <sz val="12"/>
        <color indexed="8"/>
        <rFont val="Calibri"/>
        <family val="2"/>
      </rPr>
      <t xml:space="preserve">insulation and air sealing improvements </t>
    </r>
    <r>
      <rPr>
        <sz val="12"/>
        <color indexed="8"/>
        <rFont val="Calibri"/>
        <family val="2"/>
      </rPr>
      <t xml:space="preserve">as prescribed in Appendix B of ESDS version 3.0 by employing one of three methods: a prescriptive list of measures, a method for calculating a simple 10-year payback, or a more complex savings-to-investment ratio (SIR) calculation.  </t>
    </r>
  </si>
  <si>
    <t>Materials</t>
  </si>
  <si>
    <t>Healthy Living Environment</t>
  </si>
  <si>
    <r>
      <t xml:space="preserve">If irrigation is utilized, install an efficient </t>
    </r>
    <r>
      <rPr>
        <b/>
        <sz val="12"/>
        <color indexed="8"/>
        <rFont val="Calibri"/>
        <family val="2"/>
      </rPr>
      <t xml:space="preserve">irrigation system </t>
    </r>
    <r>
      <rPr>
        <sz val="12"/>
        <color indexed="8"/>
        <rFont val="Calibri"/>
        <family val="2"/>
      </rPr>
      <t>according to the ESDS criterion as outlined in Section 3.4 of ESDS version 3.0.</t>
    </r>
  </si>
  <si>
    <t>For applicable bathroom/kitchen fixtures that will be replaced, install WaterSense water-conserving fixtures with the specifications listed below: 
• Toilets – 1.28 GPF (gallons per flush) or less. WaterSense labeled with MaP test performance at minimum 500g
• Urinals- 0.5 gpf or less, WaterSense labeled
• Showerheads – 2.0 GPM (gallons per minute) or less, WaterSense labeled
• Bathroom faucets – 1.5 GPM or less, WaterSense labeled
• Kitchen faucets – 2.0 GPM or less 
Verify that a minimum of 15% of units will complete performance verification according to the requirements in ESDS 1.3a.</t>
  </si>
  <si>
    <r>
      <t xml:space="preserve">If providing or replacing appliances, install Energy Star labeled </t>
    </r>
    <r>
      <rPr>
        <b/>
        <sz val="12"/>
        <color indexed="8"/>
        <rFont val="Calibri"/>
        <family val="2"/>
      </rPr>
      <t>clothes washers, dishwashers &amp; refrigerators</t>
    </r>
    <r>
      <rPr>
        <sz val="12"/>
        <color indexed="8"/>
        <rFont val="Calibri"/>
        <family val="2"/>
      </rPr>
      <t xml:space="preserve">. </t>
    </r>
  </si>
  <si>
    <r>
      <t xml:space="preserve">If providing or replacing lighting, 90% of </t>
    </r>
    <r>
      <rPr>
        <b/>
        <sz val="12"/>
        <color indexed="8"/>
        <rFont val="Calibri"/>
        <family val="2"/>
      </rPr>
      <t>lighting</t>
    </r>
    <r>
      <rPr>
        <sz val="12"/>
        <color indexed="8"/>
        <rFont val="Calibri"/>
        <family val="2"/>
      </rPr>
      <t xml:space="preserve"> shall be fitted with LED luminaires or lamps.</t>
    </r>
  </si>
  <si>
    <t>Provide residential or commercial water heaters with the minimum energy performance expectations as outlined in Section 5.9 of the ESDS version 3.0.</t>
  </si>
  <si>
    <r>
      <t xml:space="preserve">All </t>
    </r>
    <r>
      <rPr>
        <b/>
        <sz val="12"/>
        <color indexed="8"/>
        <rFont val="Calibri"/>
        <family val="2"/>
      </rPr>
      <t>interior paints and primers</t>
    </r>
    <r>
      <rPr>
        <sz val="12"/>
        <color indexed="8"/>
        <rFont val="Calibri"/>
        <family val="2"/>
      </rPr>
      <t xml:space="preserve"> will be less than or equal to the specified criterion as outlined in Section 6.1 of ESDS version 3.0.</t>
    </r>
  </si>
  <si>
    <r>
      <t xml:space="preserve">All </t>
    </r>
    <r>
      <rPr>
        <b/>
        <sz val="12"/>
        <color indexed="8"/>
        <rFont val="Calibri"/>
        <family val="2"/>
      </rPr>
      <t>interior adhesives and sealants</t>
    </r>
    <r>
      <rPr>
        <sz val="12"/>
        <color indexed="8"/>
        <rFont val="Calibri"/>
        <family val="2"/>
      </rPr>
      <t xml:space="preserve"> (including caulks) must have volatile organic compound (VOC) levels, in grams per liter, less than or equal to the thresholds established by the South Coast Air Quality Management District Rule 1168.</t>
    </r>
  </si>
  <si>
    <t>All composite wood products exposed to the interior (inside weather resistive barrier), including particle board, plywood, OSB, medium density fiberboard (MDF), cabinetry and any other applicable wood products must be certified as compliant with California 93120 Phase 2.</t>
  </si>
  <si>
    <t>Do not install carpets within three feet of entryways, or in laundry rooms, bathrooms, kitchens / kitchenettes, and utility rooms.  Do not install carpet on slab on grade.</t>
  </si>
  <si>
    <r>
      <t xml:space="preserve">Install Energy Star-labeled </t>
    </r>
    <r>
      <rPr>
        <b/>
        <sz val="12"/>
        <color indexed="8"/>
        <rFont val="Calibri"/>
        <family val="2"/>
      </rPr>
      <t>bathroom fans</t>
    </r>
    <r>
      <rPr>
        <sz val="12"/>
        <color indexed="8"/>
        <rFont val="Calibri"/>
        <family val="2"/>
      </rPr>
      <t xml:space="preserve"> that exhaust to the outdoors and are equipped with an automatic timer, motion sensor, humidistat sensor, or that operate continuously.  </t>
    </r>
  </si>
  <si>
    <t xml:space="preserve">Install a ventilation system for each dwelling unit that meets the Washington State Amendments to the International Mechanical Code Section 403.  Ventilation system energy use shall meet the fan power limits in the Washington State Energy Code, Section R403 or C403.  State the size of fan, how the size was determined, the location, and how it is controlled.  State that the installer report of performance testing will be available on site for the Third Party Verifier to review. </t>
  </si>
  <si>
    <t>Clothes dryers must be exhausted directly to the outdoors using rigid-type ductwork (from the connection point to the exterior exhaust), except for condensing and heat pump dryers, which must be plumbed to a drain.  Do not vent to attic or crawl space.</t>
  </si>
  <si>
    <t xml:space="preserve">If using fossil fuel fired water heaters, specify direct power vented or combustion sealed appliances when the heater is located in a conditioned space. </t>
  </si>
  <si>
    <t>Use materials that have durable, cleanable surfaces throughout bathrooms, kitchens and laundry rooms. Materials installed in these rooms should not be prone to deterioration due to moisture intrusion or encourage the growth of mold.</t>
  </si>
  <si>
    <t>Applicable to foundation work only, install vapor barriers that meet the specified criteria appropriate for the foundation type.</t>
  </si>
  <si>
    <t>Applicable to projects in high risk radon counties only, conduct radon testing using the protocols described.</t>
  </si>
  <si>
    <t>Use moisture-resistant backing materials such as cement board, fiberglass faced gypsum board or equivalent behind tiled/grouted or multi-piece shower and tub enclosures.  Projects using one piece fiberglass/plastic shower/tub enclosures may use paper-faced gypsum backer board that meets mold-resistant requirements per ASTM #D3273 with a score of at least 10, on all walls and ceilings facing the shower.</t>
  </si>
  <si>
    <t>If applicable, provide for a continuous air tight barrier between the living space and an attached garage, how it will be achieved, and the number of placements of CO monitors as necessary.</t>
  </si>
  <si>
    <t xml:space="preserve">For properties built before 1978, use lead-safe work practices during renovation, remodeling, painting and demolition. The contractor performing the work must be Renovation, Repair and Painting certified at a minimum.  </t>
  </si>
  <si>
    <t>Operations and Maintenance</t>
  </si>
  <si>
    <t>Develop a manual with thorough building operations &amp; maintenance guidance and a complementary Unit Turnover Plan.  In addition, provide a comprehensive walk-through and orientation for the maintenance and property manager(s) to review the Building Operations and Maintenance Manual and Unit Turnover Plan.</t>
  </si>
  <si>
    <t xml:space="preserve">Provide a guide for homeowners and renters that explains the intent, benefits, use and maintenance of green building features. In addition, provide a comprehensive walk-through and orientation for residents to review the details of the manual.  </t>
  </si>
  <si>
    <t>Capital Needs Assessment</t>
  </si>
  <si>
    <t>State of WA - Housing Trust Fund</t>
  </si>
  <si>
    <t>Sewer &amp; Storm Drainage</t>
  </si>
  <si>
    <t>Electrical Distribution</t>
  </si>
  <si>
    <t>Fire Sprinklers/alarms</t>
  </si>
  <si>
    <t>Exterior trim (window, door, parapets, entry)</t>
  </si>
  <si>
    <t>Intercom/Security system/exterior lighting</t>
  </si>
  <si>
    <t>Plumbing Supply, waste, vent pipes, hot water tank</t>
  </si>
  <si>
    <t>Outdoor (walkways, deck/fence, landscape, irrigation)</t>
  </si>
  <si>
    <t>Carpet</t>
  </si>
  <si>
    <t>Appliances (range, hood, fridge, dishwasher)</t>
  </si>
  <si>
    <t>Hot water tank</t>
  </si>
  <si>
    <t>Kitchen cabinets, countertops</t>
  </si>
  <si>
    <t>Kitchen fixtures (sink, faucet, disposal)</t>
  </si>
  <si>
    <t>Bath cabinets, countertops</t>
  </si>
  <si>
    <t>Bath fixtures (toilet, sink, tub/shower, fan, misc.)</t>
  </si>
  <si>
    <t>Window coverings</t>
  </si>
  <si>
    <t>Lighting fixtures</t>
  </si>
  <si>
    <t>Heating</t>
  </si>
  <si>
    <t>Doors</t>
  </si>
  <si>
    <t>Vinyl floor covering (kitchen, bath)</t>
  </si>
  <si>
    <t>COMPONENTS</t>
  </si>
  <si>
    <t>DESCRIPTION</t>
  </si>
  <si>
    <t>Current Balances as of</t>
  </si>
  <si>
    <t>(Insert Date, ##/##/20##)</t>
  </si>
  <si>
    <r>
      <t xml:space="preserve">Is this project required to maintain a minimum replacement reserve balance?          </t>
    </r>
    <r>
      <rPr>
        <sz val="12"/>
        <color theme="1"/>
        <rFont val="Calibri"/>
        <family val="2"/>
        <scheme val="minor"/>
      </rPr>
      <t xml:space="preserve">(Yes or No)  </t>
    </r>
  </si>
  <si>
    <t>If yes, please describe:</t>
  </si>
  <si>
    <r>
      <t xml:space="preserve">Is this project required to maintain a minimum operating reserve balance?               </t>
    </r>
    <r>
      <rPr>
        <sz val="12"/>
        <color theme="1"/>
        <rFont val="Calibri"/>
        <family val="2"/>
        <scheme val="minor"/>
      </rPr>
      <t xml:space="preserve">(Yes or No)  </t>
    </r>
  </si>
  <si>
    <r>
      <t xml:space="preserve">Does this project have any other funding restrictions?                                                 </t>
    </r>
    <r>
      <rPr>
        <sz val="12"/>
        <color theme="1"/>
        <rFont val="Calibri"/>
        <family val="2"/>
        <scheme val="minor"/>
      </rPr>
      <t xml:space="preserve">  (Yes or No)</t>
    </r>
  </si>
  <si>
    <t>20 YEAR CAPITAL NEEDS ASSESSMENT</t>
  </si>
  <si>
    <t>Chapter 39.12 RCW</t>
  </si>
  <si>
    <t xml:space="preserve">Prevailing Wage Law, </t>
  </si>
  <si>
    <t>Archeological &amp; Cultural Resources,</t>
  </si>
  <si>
    <t>Executive Order 05-05</t>
  </si>
  <si>
    <t>Use of Apprentices,</t>
  </si>
  <si>
    <t>Chapter 39.04 RCW</t>
  </si>
  <si>
    <t>(when "Total Project Construction Costs" are $1 million or more)</t>
  </si>
  <si>
    <t>OPERATING PRO FORMA</t>
  </si>
  <si>
    <t>Department of Commerce - Housing Trust Fund</t>
  </si>
  <si>
    <t>INCOME &amp; EXPENSE HISTORY</t>
  </si>
  <si>
    <t>Age of Building (# of Years Old)</t>
  </si>
  <si>
    <t>MINIMUM STANDARD REQUIRED TO COMPLY WITH ESDS v3.0 CRITERIA</t>
  </si>
  <si>
    <t>If applicable, utilize sealing methods outlined in Section 7.15 of ESDS version 3.0 and include what materials will be used to prevent pest and rodent entry.</t>
  </si>
  <si>
    <r>
      <t xml:space="preserve">If applicable, select </t>
    </r>
    <r>
      <rPr>
        <b/>
        <sz val="14"/>
        <color theme="1"/>
        <rFont val="Calibri"/>
        <family val="2"/>
        <scheme val="minor"/>
      </rPr>
      <t>"X"</t>
    </r>
    <r>
      <rPr>
        <b/>
        <sz val="12"/>
        <color theme="1"/>
        <rFont val="Calibri"/>
        <family val="2"/>
        <scheme val="minor"/>
      </rPr>
      <t xml:space="preserve"> to verify min. ESDS criteria to be provided.</t>
    </r>
  </si>
  <si>
    <r>
      <rPr>
        <sz val="12"/>
        <rFont val="Calibri"/>
        <family val="2"/>
      </rPr>
      <t xml:space="preserve">Provide </t>
    </r>
    <r>
      <rPr>
        <sz val="12"/>
        <color indexed="8"/>
        <rFont val="Calibri"/>
        <family val="2"/>
      </rPr>
      <t>drainage measures as applicable to the scope of work.  Provide drainage of water away from windows, walls, and foundations by implementing list of techniques.</t>
    </r>
  </si>
  <si>
    <t>ESDS v3.0 CRITERIA Number and Title</t>
  </si>
  <si>
    <t>PROJECT DETAILS &amp; SCORING CATEGORIES</t>
  </si>
  <si>
    <t>Certification Checklist Completed (Yes or No)</t>
  </si>
  <si>
    <t>Affidavit Affirmation Checklist Completed (Yes or No)</t>
  </si>
  <si>
    <t>Project Location / City</t>
  </si>
  <si>
    <t>Is Property in HTF's Affordability / Commitment Period</t>
  </si>
  <si>
    <t>Previous Project Name(s)</t>
  </si>
  <si>
    <r>
      <rPr>
        <i/>
        <sz val="11"/>
        <rFont val="Calibri"/>
        <family val="2"/>
        <scheme val="minor"/>
      </rPr>
      <t>(if applicable)</t>
    </r>
    <r>
      <rPr>
        <b/>
        <sz val="11"/>
        <rFont val="Calibri"/>
        <family val="2"/>
        <scheme val="minor"/>
      </rPr>
      <t>:</t>
    </r>
  </si>
  <si>
    <t># 40% AMI Units</t>
  </si>
  <si>
    <t># 50% AMI Units</t>
  </si>
  <si>
    <t># 60% AMI Units</t>
  </si>
  <si>
    <t># 80% AMI Units</t>
  </si>
  <si>
    <t>% 30% AMI Units</t>
  </si>
  <si>
    <t>Extra Points for more than 50% Units Occupied by 30% AMI</t>
  </si>
  <si>
    <t>% Low Income Units</t>
  </si>
  <si>
    <t>Original HTF Investment / Loan Amount</t>
  </si>
  <si>
    <t>Total All Public Funders Original Investment / Loan Amount</t>
  </si>
  <si>
    <t>% HTF $ of Public Funders Original Investment / Loan Amount</t>
  </si>
  <si>
    <t>Extra Points for 100% HTF $ in Original Investment / Loan Amount</t>
  </si>
  <si>
    <t>50-59% = 1 pt, 60-69%= 2 pts, 70-79% = 3 pts, 80-89% = 4 pts, 90-100% = 5 pts</t>
  </si>
  <si>
    <t>Total All Public Funders Current Investment / Loan Amount</t>
  </si>
  <si>
    <t>Extra Points for 100% HTF $ in Current Investment / Loan Amount</t>
  </si>
  <si>
    <t>1-10% = 1 pt, 11-20%= 2 pts, 21-30% = 3 pts, 31-40% = 4 pts, 41-50% = 5 pts, 51-60% = 6 pts, 61-70 = 7 pts, 71-80% = 8 pts, 81-90% = 9 pts, 91-100% = 10 pts</t>
  </si>
  <si>
    <t>Anticipated Project Start Date</t>
  </si>
  <si>
    <t>Expected Project Completion Date</t>
  </si>
  <si>
    <t>If other funds are included in the project, are they committed or not?</t>
  </si>
  <si>
    <t>Are Annual Operating Costs Reduced?</t>
  </si>
  <si>
    <t>Are Annual Utility Costs Reduced?</t>
  </si>
  <si>
    <t>Amount Operating Costs Reduced per Year</t>
  </si>
  <si>
    <t>Amount Utility Costs Reduced per Year</t>
  </si>
  <si>
    <t>Are Tenant Utility Costs Reduced?</t>
  </si>
  <si>
    <t>Amount Tenant Utility Costs Reduced per Year</t>
  </si>
  <si>
    <t>Total Amount Operating and Utility Costs Reduced per Year</t>
  </si>
  <si>
    <t>Tenant Electric Costs Reduced</t>
  </si>
  <si>
    <t>Tenant Gas Costs Reduced</t>
  </si>
  <si>
    <t>Tenant Water Costs Reduced</t>
  </si>
  <si>
    <t>Tenant Sewer Costs Reduced</t>
  </si>
  <si>
    <t>Current Operating Reserve Balance</t>
  </si>
  <si>
    <t>Current Replacement Reserve Balance</t>
  </si>
  <si>
    <t>Date of Current Operating &amp; Replacement Reserves</t>
  </si>
  <si>
    <t xml:space="preserve">         /           /  20       </t>
  </si>
  <si>
    <t xml:space="preserve"> (Insert Year)</t>
  </si>
  <si>
    <t>Does the project have any other funding restrictions?</t>
  </si>
  <si>
    <t>Is the project required to maintain a min. operating reserve balance?</t>
  </si>
  <si>
    <t>Is the project required to maintain a min. replacement reserve balance?</t>
  </si>
  <si>
    <t>Operating Costs per Unit from PRO-FORMA</t>
  </si>
  <si>
    <t>Operating Costs per Unit Year 2017 of Income/Expense History</t>
  </si>
  <si>
    <t>Occupancy Level Year 2017</t>
  </si>
  <si>
    <t>Are the repairs identified in the capital needs assessment accurately reflected in the project budget?</t>
  </si>
  <si>
    <t>ESDS Criteria are being met?</t>
  </si>
  <si>
    <t>Is more than the min. ESDS Criteria being performed?</t>
  </si>
  <si>
    <t>Extra Points if more than the min. ESDS Criteria are being performed</t>
  </si>
  <si>
    <r>
      <t xml:space="preserve">Instructions: </t>
    </r>
    <r>
      <rPr>
        <sz val="8"/>
        <color rgb="FFFF0000"/>
        <rFont val="Arial"/>
        <family val="2"/>
      </rPr>
      <t xml:space="preserve"> 
● </t>
    </r>
    <r>
      <rPr>
        <b/>
        <sz val="8"/>
        <color rgb="FFFF0000"/>
        <rFont val="Arial"/>
        <family val="2"/>
      </rPr>
      <t xml:space="preserve">Yellow </t>
    </r>
    <r>
      <rPr>
        <sz val="8"/>
        <color rgb="FFFF0000"/>
        <rFont val="Arial"/>
        <family val="2"/>
      </rPr>
      <t>fields auto populate from the applicant's input into the application
●</t>
    </r>
    <r>
      <rPr>
        <b/>
        <sz val="8"/>
        <color rgb="FFFF0000"/>
        <rFont val="Arial"/>
        <family val="2"/>
      </rPr>
      <t xml:space="preserve"> Blue</t>
    </r>
    <r>
      <rPr>
        <sz val="8"/>
        <color rgb="FFFF0000"/>
        <rFont val="Arial"/>
        <family val="2"/>
      </rPr>
      <t xml:space="preserve"> fields are fields that applicant's meet priority items and recieve extra points
● </t>
    </r>
    <r>
      <rPr>
        <b/>
        <sz val="8"/>
        <color rgb="FFFF0000"/>
        <rFont val="Arial"/>
        <family val="2"/>
      </rPr>
      <t>Pink</t>
    </r>
    <r>
      <rPr>
        <sz val="8"/>
        <color rgb="FFFF0000"/>
        <rFont val="Arial"/>
        <family val="2"/>
      </rPr>
      <t xml:space="preserve"> fields must be manually entered by reviewer
● </t>
    </r>
  </si>
  <si>
    <t>(need formula)</t>
  </si>
  <si>
    <t>1 point for each ESDS Criteria above the min. standard to be performed (max. 5 pts)</t>
  </si>
  <si>
    <t>Current HTF Debt / Investment / Loan Amount</t>
  </si>
  <si>
    <t>% HTF $ of All Public Funders Current Debt / Investment / Loan Amount</t>
  </si>
  <si>
    <t>APPLICANT / PROJECT SUBMITTAL SCORE</t>
  </si>
  <si>
    <t>Is the Property Historic, more than 50 Years old?  (need formula)</t>
  </si>
  <si>
    <t xml:space="preserve"> (need formula)</t>
  </si>
  <si>
    <t>Extra Points for Savings vs. Investment</t>
  </si>
  <si>
    <t>% Savings vs. Total Project Costs / Investment (ie if investment is $100,000 and savings is $100,000, then 10 points.)</t>
  </si>
  <si>
    <t>Total Development Costs per 30% AMI Unit</t>
  </si>
  <si>
    <t>Total Development Costs per Housing Unit</t>
  </si>
  <si>
    <t>Applicant Type Per RCW 43.185A.040:</t>
  </si>
  <si>
    <t>Eligible Organization</t>
  </si>
  <si>
    <t>Local Government</t>
  </si>
  <si>
    <t>Local Housing Authority</t>
  </si>
  <si>
    <t>Nonprofit Community Organization</t>
  </si>
  <si>
    <t>Neighborhood-based Organization</t>
  </si>
  <si>
    <t>Federally Recognized Tribe</t>
  </si>
  <si>
    <t>Nonprofit Housing Assistance Org</t>
  </si>
  <si>
    <t>YesNoNA</t>
  </si>
  <si>
    <t>E_Org</t>
  </si>
  <si>
    <t>Capital Public Funding Sources</t>
  </si>
  <si>
    <t>CP_Fund_Source</t>
  </si>
  <si>
    <t>HUD Public Housing</t>
  </si>
  <si>
    <t>HUD RAD</t>
  </si>
  <si>
    <t>USDA RD</t>
  </si>
  <si>
    <t>LIHTC 9%</t>
  </si>
  <si>
    <t>LIHTC 4%</t>
  </si>
  <si>
    <t>Applicant Organization:</t>
  </si>
  <si>
    <t>Organization Address:</t>
  </si>
  <si>
    <t>I certify that to the best of my knowledge all of the information in this application is correct and that all the required documentation necessary to review this application has been included.</t>
  </si>
  <si>
    <r>
      <t xml:space="preserve">I understand that failure to submit a complete and accurate application, as outlined in the 2018 NOFA, will </t>
    </r>
    <r>
      <rPr>
        <b/>
        <sz val="12"/>
        <rFont val="Calibri"/>
        <family val="2"/>
        <scheme val="minor"/>
      </rPr>
      <t xml:space="preserve">disqualify </t>
    </r>
    <r>
      <rPr>
        <sz val="12"/>
        <rFont val="Calibri"/>
        <family val="2"/>
        <scheme val="minor"/>
      </rPr>
      <t xml:space="preserve"> this application for funding consideration under the </t>
    </r>
    <r>
      <rPr>
        <b/>
        <sz val="12"/>
        <rFont val="Calibri"/>
        <family val="2"/>
        <scheme val="minor"/>
      </rPr>
      <t>2018</t>
    </r>
    <r>
      <rPr>
        <sz val="12"/>
        <rFont val="Calibri"/>
        <family val="2"/>
        <scheme val="minor"/>
      </rPr>
      <t xml:space="preserve"> Housing Preservation Program Round of the </t>
    </r>
    <r>
      <rPr>
        <b/>
        <sz val="12"/>
        <rFont val="Calibri"/>
        <family val="2"/>
        <scheme val="minor"/>
      </rPr>
      <t>2017-2019 Biennium</t>
    </r>
    <r>
      <rPr>
        <sz val="12"/>
        <rFont val="Calibri"/>
        <family val="2"/>
        <scheme val="minor"/>
      </rPr>
      <t>.</t>
    </r>
  </si>
  <si>
    <t xml:space="preserve">I accept that the information in this application may be shared with other public funders and lending institutions, as applicable.  </t>
  </si>
  <si>
    <t>I certify that this affordable housing project is current in the Combined Funders Web-Based Annual Reporting System (WBARS) and has fully submitted, including all supplemental materials, its 2017 Tables 1, 2, 3, 4, 4a, and 4b, as applicable.</t>
  </si>
  <si>
    <r>
      <t xml:space="preserve">I, </t>
    </r>
    <r>
      <rPr>
        <b/>
        <u/>
        <sz val="11"/>
        <rFont val="Calibri"/>
        <family val="2"/>
        <scheme val="minor"/>
      </rPr>
      <t>NAME</t>
    </r>
    <r>
      <rPr>
        <sz val="11"/>
        <rFont val="Calibri"/>
        <family val="2"/>
        <scheme val="minor"/>
      </rPr>
      <t xml:space="preserve">, </t>
    </r>
    <r>
      <rPr>
        <b/>
        <u/>
        <sz val="11"/>
        <rFont val="Calibri"/>
        <family val="2"/>
        <scheme val="minor"/>
      </rPr>
      <t>TITLE</t>
    </r>
    <r>
      <rPr>
        <sz val="11"/>
        <rFont val="Calibri"/>
        <family val="2"/>
        <scheme val="minor"/>
      </rPr>
      <t>, acknowledge that I have read the above affidavits and understand the intent as applicable to this preservation project. If this preservation project is awarded HTF funds, I will comply with the standards as applicable.</t>
    </r>
  </si>
  <si>
    <t xml:space="preserve">I certify that this affordable housing project and applicant is in good standing with HTF, Commerce, and all other public funders and lending institutions, as applicable. </t>
  </si>
  <si>
    <t>AFFIDAVIT AFFIRMATION CHECKLIST  (check each box to acknowledge understanding)</t>
  </si>
  <si>
    <t>AFFORDABLE HOUSING PROJECT INFORMATION</t>
  </si>
  <si>
    <t>Project Main Address:</t>
  </si>
  <si>
    <t>Total Contracted AMI Restriction by Unit Count: (use most restrictive requirements)</t>
  </si>
  <si>
    <t>% UNITS RESTRICTED FOR HOUSEHOLDS AT OR BELOW 30% AREA MEDIAN INCOME (AMI):</t>
  </si>
  <si>
    <t xml:space="preserve">Total Units by Type: </t>
  </si>
  <si>
    <t>Is there a wait list for this project?</t>
  </si>
  <si>
    <t>Is Project a Scattered-Site Location?</t>
  </si>
  <si>
    <r>
      <t xml:space="preserve">Tax Parcel ID # for Each Building in the Project:         </t>
    </r>
    <r>
      <rPr>
        <sz val="11"/>
        <rFont val="Calibri"/>
        <family val="2"/>
        <scheme val="minor"/>
      </rPr>
      <t xml:space="preserve"> (Insert additional rows if needed)</t>
    </r>
  </si>
  <si>
    <r>
      <t>Build &amp; Prior Rehab/Remodel Dates by Bldg:</t>
    </r>
    <r>
      <rPr>
        <sz val="11"/>
        <rFont val="Calibri"/>
        <family val="2"/>
        <scheme val="minor"/>
      </rPr>
      <t xml:space="preserve"> (Insert additional rows if needed)</t>
    </r>
  </si>
  <si>
    <t>Original Funded Amount</t>
  </si>
  <si>
    <t>Current Balance</t>
  </si>
  <si>
    <r>
      <t xml:space="preserve">Provide details on all public and private funders, including the Housing Trust Fund, currently involved in this project that have outstanding recoverable grant or loan balances.  Provide the original funded amount, total annual payment amount, current balances, and anticipated payoff dates (if forgivable indicate here).        </t>
    </r>
    <r>
      <rPr>
        <sz val="11"/>
        <rFont val="Calibri"/>
        <family val="2"/>
        <scheme val="minor"/>
      </rPr>
      <t>(Insert additional rows if needed.)</t>
    </r>
  </si>
  <si>
    <r>
      <t xml:space="preserve">Are any of the following capital public funding sources in this project? </t>
    </r>
    <r>
      <rPr>
        <sz val="10"/>
        <rFont val="Calibri"/>
        <family val="2"/>
        <scheme val="minor"/>
      </rPr>
      <t>(Choose all that apply)</t>
    </r>
  </si>
  <si>
    <t>Web-Based Annual Reporting (WBAR) Information for 2016 &amp; 2017</t>
  </si>
  <si>
    <t>FUNDING DETAILS</t>
  </si>
  <si>
    <t>CERTIFICATIONS (check each box to achnowledge understanding)</t>
  </si>
  <si>
    <t>"Authorized Official" Title:</t>
  </si>
  <si>
    <t>Phone Number:</t>
  </si>
  <si>
    <t>Email Address:</t>
  </si>
  <si>
    <t>I certify that the contact person stated above is an authorized official of the applicant and is duly authorized to submit this application on the applicant/project's behalf.</t>
  </si>
  <si>
    <t>"Authorized Official" Name &amp; Organization:</t>
  </si>
  <si>
    <t>PRESERVATION PROJECT BUDGET</t>
  </si>
  <si>
    <t>PRESERVATION PROJECT REQUEST FOR HTF FUNDING</t>
  </si>
  <si>
    <r>
      <t xml:space="preserve">Project Activities </t>
    </r>
    <r>
      <rPr>
        <sz val="12"/>
        <rFont val="Calibri"/>
        <family val="2"/>
        <scheme val="minor"/>
      </rPr>
      <t>(select all that apply)</t>
    </r>
    <r>
      <rPr>
        <b/>
        <sz val="12"/>
        <rFont val="Calibri"/>
        <family val="2"/>
        <scheme val="minor"/>
      </rPr>
      <t>:</t>
    </r>
  </si>
  <si>
    <t>P_Activity</t>
  </si>
  <si>
    <t>Preservation Project Activities</t>
  </si>
  <si>
    <t>System Replacement or Upgrade</t>
  </si>
  <si>
    <t>Energy Efficiency Upgrades</t>
  </si>
  <si>
    <t>Accessibility Retrofit</t>
  </si>
  <si>
    <t>Fire Safety Upgrade</t>
  </si>
  <si>
    <t>Other Activities That Add to Depriciable Basis</t>
  </si>
  <si>
    <t>Do you report on the Alternate AR Forms?</t>
  </si>
  <si>
    <t>What is the last year of full submission for Annual Reporting?</t>
  </si>
  <si>
    <t>AR_Reporting</t>
  </si>
  <si>
    <t>Last Year of AR Reporting</t>
  </si>
  <si>
    <t>Not Required</t>
  </si>
  <si>
    <t>From the last year of full submission, for the annual reporting requirement at this project, answer the following questions based on the answers provided in the Alternate AR report or WBARS.</t>
  </si>
  <si>
    <t>Total units vacant as of 12/31:</t>
  </si>
  <si>
    <t>Total low-income units occupied as of 12/31:</t>
  </si>
  <si>
    <t>Total special-needs households as of 12/31:</t>
  </si>
  <si>
    <t>Total units occupied, as of 12/31, by Tentants w/income at or below 30% AMI:</t>
  </si>
  <si>
    <t>Calculated Vacancy Rate:</t>
  </si>
  <si>
    <t>Calculated Occupancy Rate:</t>
  </si>
  <si>
    <t>See the WORD document to complete the Preservation Project Details portion of this application.</t>
  </si>
  <si>
    <t>AHP Project Info - Tab3</t>
  </si>
  <si>
    <t>Applicant &amp; Certification-Tab2</t>
  </si>
  <si>
    <t>Cover Sheet-Tab1</t>
  </si>
  <si>
    <t>AHP Income &amp; Expense-Tab4</t>
  </si>
  <si>
    <t>AHP Pro Forma-Tab5</t>
  </si>
  <si>
    <t>Preservation Project Details-Word Document</t>
  </si>
  <si>
    <t>Modified ESDS Requirements</t>
  </si>
  <si>
    <t>All Required Supplemental Docs</t>
  </si>
  <si>
    <t xml:space="preserve">If more than the min. ESDS criteria will be performed, please describe. (Attach additional back-up documentation, if necessary.)   </t>
  </si>
  <si>
    <t>Preservation Project Budget &amp; Request-Tab6</t>
  </si>
  <si>
    <t>Preservation Project Op &amp; Utility Cost-Tab7</t>
  </si>
  <si>
    <t>PRESERVATION PROJECT OPERATING AND UTILITY COST</t>
  </si>
  <si>
    <t>Will the proposed preservation activities reduce the ANNUAL OPERATING costs?</t>
  </si>
  <si>
    <t>If "Yes," what is the estimated annual amount of savings?</t>
  </si>
  <si>
    <t>$</t>
  </si>
  <si>
    <t>per year</t>
  </si>
  <si>
    <t>Does the proposed preservation activities reduce the ANNUAL Utility costs?</t>
  </si>
  <si>
    <t>Will the TENANT'S out-of-pocket UTILITY costs be reduced?</t>
  </si>
  <si>
    <t>If "Yes", please describe the preservation activities and how they will reduce the tenant's out-of-pocket utility costs.</t>
  </si>
  <si>
    <t>Identify which Tenant out-of-pocket utility costs will be reduced (select all that apply):</t>
  </si>
  <si>
    <t>Gas</t>
  </si>
  <si>
    <t>Water</t>
  </si>
  <si>
    <t>Sewer</t>
  </si>
  <si>
    <t>Modified Evergreen Sustainable Development Standards (ESDS)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</si>
</sst>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
    <numFmt numFmtId="166" formatCode="&quot;$&quot;#,##0.00"/>
  </numFmts>
  <fonts count="11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0"/>
      <color indexed="8"/>
      <name val="Calibri"/>
      <family val="2"/>
    </font>
    <font>
      <sz val="10"/>
      <color indexed="10"/>
      <name val="Calibri"/>
      <family val="2"/>
    </font>
    <font>
      <sz val="11"/>
      <color theme="1"/>
      <name val="Calibri"/>
      <family val="2"/>
      <scheme val="minor"/>
    </font>
    <font>
      <b/>
      <sz val="11"/>
      <name val="Calibri"/>
      <family val="2"/>
    </font>
    <font>
      <sz val="11"/>
      <name val="Calibri"/>
      <family val="2"/>
    </font>
    <font>
      <b/>
      <sz val="11"/>
      <name val="Calibri"/>
      <family val="2"/>
      <scheme val="minor"/>
    </font>
    <font>
      <sz val="11"/>
      <name val="Calibri"/>
      <family val="2"/>
      <scheme val="minor"/>
    </font>
    <font>
      <sz val="11"/>
      <color indexed="8"/>
      <name val="Calibri"/>
      <family val="2"/>
      <scheme val="minor"/>
    </font>
    <font>
      <u/>
      <sz val="11"/>
      <color indexed="8"/>
      <name val="Calibri"/>
      <family val="2"/>
    </font>
    <font>
      <sz val="10"/>
      <name val="Arial"/>
      <family val="2"/>
    </font>
    <font>
      <b/>
      <sz val="11"/>
      <color theme="1"/>
      <name val="Calibri"/>
      <family val="2"/>
      <scheme val="minor"/>
    </font>
    <font>
      <sz val="10"/>
      <name val="Calibri"/>
      <family val="2"/>
      <scheme val="minor"/>
    </font>
    <font>
      <sz val="10"/>
      <name val="Calibri"/>
      <family val="1"/>
      <scheme val="minor"/>
    </font>
    <font>
      <sz val="11"/>
      <color theme="1"/>
      <name val="Agency FB"/>
      <family val="2"/>
    </font>
    <font>
      <sz val="11"/>
      <color rgb="FF3F3F76"/>
      <name val="Agency FB"/>
      <family val="2"/>
    </font>
    <font>
      <b/>
      <sz val="11"/>
      <color rgb="FFFA7D00"/>
      <name val="Agency FB"/>
      <family val="2"/>
    </font>
    <font>
      <i/>
      <sz val="11"/>
      <name val="Calibri"/>
      <family val="2"/>
      <scheme val="minor"/>
    </font>
    <font>
      <sz val="10"/>
      <name val="Arial"/>
      <family val="2"/>
    </font>
    <font>
      <sz val="9"/>
      <name val="Calibri"/>
      <family val="2"/>
      <scheme val="minor"/>
    </font>
    <font>
      <b/>
      <sz val="12"/>
      <name val="Calibri"/>
      <family val="2"/>
      <scheme val="minor"/>
    </font>
    <font>
      <b/>
      <sz val="9"/>
      <name val="Calibri"/>
      <family val="2"/>
      <scheme val="minor"/>
    </font>
    <font>
      <b/>
      <sz val="9"/>
      <color rgb="FFFF000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name val="Calibri"/>
      <family val="2"/>
      <scheme val="minor"/>
    </font>
    <font>
      <b/>
      <i/>
      <sz val="10"/>
      <name val="Calibri"/>
      <family val="2"/>
      <scheme val="minor"/>
    </font>
    <font>
      <b/>
      <sz val="14"/>
      <name val="Calibri"/>
      <family val="2"/>
      <scheme val="minor"/>
    </font>
    <font>
      <sz val="11"/>
      <color rgb="FFFF0000"/>
      <name val="Calibri"/>
      <family val="2"/>
      <scheme val="minor"/>
    </font>
    <font>
      <b/>
      <i/>
      <sz val="14"/>
      <name val="Calibri"/>
      <family val="2"/>
      <scheme val="minor"/>
    </font>
    <font>
      <b/>
      <sz val="9"/>
      <color indexed="8"/>
      <name val="Calibri"/>
      <family val="2"/>
      <scheme val="minor"/>
    </font>
    <font>
      <b/>
      <i/>
      <sz val="9"/>
      <name val="Calibri"/>
      <family val="2"/>
      <scheme val="minor"/>
    </font>
    <font>
      <i/>
      <sz val="9"/>
      <name val="Calibri"/>
      <family val="2"/>
      <scheme val="minor"/>
    </font>
    <font>
      <b/>
      <sz val="9"/>
      <color indexed="10"/>
      <name val="Calibri"/>
      <family val="2"/>
      <scheme val="minor"/>
    </font>
    <font>
      <sz val="9"/>
      <color indexed="8"/>
      <name val="Calibri"/>
      <family val="2"/>
      <scheme val="minor"/>
    </font>
    <font>
      <i/>
      <sz val="9"/>
      <color indexed="8"/>
      <name val="Calibri"/>
      <family val="2"/>
      <scheme val="minor"/>
    </font>
    <font>
      <b/>
      <i/>
      <sz val="8"/>
      <name val="Calibri"/>
      <family val="2"/>
      <scheme val="minor"/>
    </font>
    <font>
      <sz val="12"/>
      <color rgb="FFFF0000"/>
      <name val="Calibri"/>
      <family val="2"/>
      <scheme val="minor"/>
    </font>
    <font>
      <i/>
      <sz val="10"/>
      <color rgb="FFFF0000"/>
      <name val="Calibri"/>
      <family val="2"/>
      <scheme val="minor"/>
    </font>
    <font>
      <i/>
      <sz val="10"/>
      <name val="Calibri"/>
      <family val="2"/>
      <scheme val="minor"/>
    </font>
    <font>
      <i/>
      <sz val="11"/>
      <color rgb="FFFF0000"/>
      <name val="Calibri"/>
      <family val="2"/>
      <scheme val="minor"/>
    </font>
    <font>
      <sz val="10"/>
      <color theme="0" tint="-0.249977111117893"/>
      <name val="Wingdings 3"/>
      <family val="1"/>
      <charset val="2"/>
    </font>
    <font>
      <b/>
      <sz val="10"/>
      <name val="Arial"/>
      <family val="2"/>
    </font>
    <font>
      <b/>
      <sz val="8"/>
      <name val="Arial"/>
      <family val="2"/>
    </font>
    <font>
      <sz val="8"/>
      <name val="Arial"/>
      <family val="2"/>
    </font>
    <font>
      <sz val="9"/>
      <name val="Arial"/>
      <family val="2"/>
    </font>
    <font>
      <u val="doubleAccounting"/>
      <sz val="10"/>
      <name val="Arial"/>
      <family val="2"/>
    </font>
    <font>
      <b/>
      <sz val="18"/>
      <name val="Calibri"/>
      <family val="2"/>
    </font>
    <font>
      <b/>
      <sz val="18"/>
      <name val="Calibri"/>
      <family val="2"/>
      <scheme val="minor"/>
    </font>
    <font>
      <sz val="12"/>
      <name val="Calibri"/>
      <family val="2"/>
      <scheme val="minor"/>
    </font>
    <font>
      <sz val="11"/>
      <name val="Arial"/>
      <family val="2"/>
    </font>
    <font>
      <sz val="10"/>
      <color rgb="FFFF0000"/>
      <name val="Calibri"/>
      <family val="2"/>
      <scheme val="minor"/>
    </font>
    <font>
      <sz val="12"/>
      <color theme="1"/>
      <name val="Calibri"/>
      <family val="2"/>
      <scheme val="minor"/>
    </font>
    <font>
      <b/>
      <sz val="12"/>
      <color indexed="8"/>
      <name val="Calibri"/>
      <family val="2"/>
    </font>
    <font>
      <sz val="12"/>
      <color indexed="8"/>
      <name val="Calibri"/>
      <family val="2"/>
    </font>
    <font>
      <sz val="12"/>
      <name val="Calibri"/>
      <family val="2"/>
    </font>
    <font>
      <sz val="12"/>
      <color theme="1"/>
      <name val="Calibri"/>
      <family val="2"/>
    </font>
    <font>
      <u/>
      <sz val="10"/>
      <color theme="10"/>
      <name val="Arial"/>
      <family val="2"/>
    </font>
    <font>
      <u/>
      <sz val="12"/>
      <color theme="10"/>
      <name val="Calibri"/>
      <family val="2"/>
      <scheme val="minor"/>
    </font>
    <font>
      <b/>
      <sz val="14"/>
      <color theme="1"/>
      <name val="Calibri"/>
      <family val="2"/>
      <scheme val="minor"/>
    </font>
    <font>
      <sz val="6"/>
      <name val="Arial"/>
      <family val="2"/>
    </font>
    <font>
      <b/>
      <i/>
      <u/>
      <sz val="11"/>
      <name val="Calibri"/>
      <family val="2"/>
      <scheme val="minor"/>
    </font>
    <font>
      <b/>
      <sz val="8"/>
      <color rgb="FFFF0000"/>
      <name val="Arial"/>
      <family val="2"/>
    </font>
    <font>
      <sz val="8"/>
      <color rgb="FFFF0000"/>
      <name val="Arial"/>
      <family val="2"/>
    </font>
    <font>
      <sz val="9"/>
      <color indexed="81"/>
      <name val="Tahoma"/>
      <family val="2"/>
    </font>
    <font>
      <b/>
      <sz val="9"/>
      <color indexed="81"/>
      <name val="Tahoma"/>
      <family val="2"/>
    </font>
    <font>
      <b/>
      <u/>
      <sz val="11"/>
      <name val="Calibri"/>
      <family val="2"/>
      <scheme val="minor"/>
    </font>
    <font>
      <u/>
      <sz val="11"/>
      <name val="Arial"/>
      <family val="2"/>
    </font>
  </fonts>
  <fills count="5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6"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6" tint="0.79998168889431442"/>
        <bgColor theme="6" tint="0.79998168889431442"/>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99"/>
        <bgColor indexed="64"/>
      </patternFill>
    </fill>
    <fill>
      <gradientFill degree="90">
        <stop position="0">
          <color rgb="FFFEFEFE"/>
        </stop>
        <stop position="1">
          <color rgb="FFF1F4F8"/>
        </stop>
      </gradientFill>
    </fill>
    <fill>
      <patternFill patternType="solid">
        <fgColor theme="0" tint="-0.24994659260841701"/>
        <bgColor indexed="64"/>
      </patternFill>
    </fill>
    <fill>
      <patternFill patternType="solid">
        <fgColor indexed="22"/>
        <bgColor indexed="64"/>
      </patternFill>
    </fill>
    <fill>
      <patternFill patternType="solid">
        <fgColor indexed="43"/>
        <bgColor indexed="64"/>
      </patternFill>
    </fill>
    <fill>
      <patternFill patternType="solid">
        <fgColor theme="9" tint="0.79998168889431442"/>
        <bgColor indexed="64"/>
      </patternFill>
    </fill>
    <fill>
      <patternFill patternType="solid">
        <fgColor theme="1"/>
        <bgColor indexed="64"/>
      </patternFill>
    </fill>
    <fill>
      <patternFill patternType="solid">
        <fgColor theme="2"/>
        <bgColor indexed="64"/>
      </patternFill>
    </fill>
    <fill>
      <patternFill patternType="solid">
        <fgColor theme="6" tint="0.79998168889431442"/>
        <bgColor indexed="64"/>
      </patternFill>
    </fill>
    <fill>
      <patternFill patternType="solid">
        <fgColor rgb="FFFFF2D1"/>
        <bgColor indexed="64"/>
      </patternFill>
    </fill>
    <fill>
      <patternFill patternType="solid">
        <fgColor rgb="FFCCFF99"/>
        <bgColor indexed="64"/>
      </patternFill>
    </fill>
    <fill>
      <patternFill patternType="solid">
        <fgColor rgb="FFD7E5F5"/>
        <bgColor indexed="64"/>
      </patternFill>
    </fill>
    <fill>
      <patternFill patternType="solid">
        <fgColor theme="0"/>
        <bgColor auto="1"/>
      </patternFill>
    </fill>
  </fills>
  <borders count="2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18"/>
      </left>
      <right/>
      <top/>
      <bottom/>
      <diagonal/>
    </border>
    <border>
      <left/>
      <right style="medium">
        <color indexed="18"/>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style="thin">
        <color indexed="22"/>
      </right>
      <top/>
      <bottom style="medium">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style="medium">
        <color indexed="64"/>
      </left>
      <right style="medium">
        <color indexed="64"/>
      </right>
      <top/>
      <bottom style="double">
        <color indexed="64"/>
      </bottom>
      <diagonal/>
    </border>
    <border>
      <left style="thin">
        <color indexed="22"/>
      </left>
      <right style="thin">
        <color indexed="22"/>
      </right>
      <top style="thin">
        <color indexed="22"/>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style="thin">
        <color theme="0" tint="-0.14996795556505021"/>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medium">
        <color indexed="64"/>
      </left>
      <right style="thin">
        <color theme="0" tint="-0.14996795556505021"/>
      </right>
      <top/>
      <bottom style="double">
        <color indexed="64"/>
      </bottom>
      <diagonal/>
    </border>
    <border>
      <left style="thin">
        <color theme="0" tint="-0.14996795556505021"/>
      </left>
      <right style="thin">
        <color theme="0" tint="-0.14996795556505021"/>
      </right>
      <top/>
      <bottom style="double">
        <color indexed="64"/>
      </bottom>
      <diagonal/>
    </border>
    <border>
      <left style="thin">
        <color theme="0" tint="-0.14996795556505021"/>
      </left>
      <right style="medium">
        <color indexed="64"/>
      </right>
      <top/>
      <bottom style="double">
        <color indexed="64"/>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right/>
      <top/>
      <bottom style="thin">
        <color theme="0" tint="-0.149967955565050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right style="medium">
        <color indexed="64"/>
      </right>
      <top/>
      <bottom style="thin">
        <color theme="0" tint="-0.14996795556505021"/>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medium">
        <color indexed="64"/>
      </left>
      <right style="medium">
        <color indexed="64"/>
      </right>
      <top style="thin">
        <color theme="0" tint="-0.14996795556505021"/>
      </top>
      <bottom style="double">
        <color indexed="64"/>
      </bottom>
      <diagonal/>
    </border>
    <border>
      <left/>
      <right/>
      <top/>
      <bottom style="hair">
        <color theme="0" tint="-0.14996795556505021"/>
      </bottom>
      <diagonal/>
    </border>
    <border>
      <left style="medium">
        <color indexed="64"/>
      </left>
      <right style="medium">
        <color indexed="64"/>
      </right>
      <top style="hair">
        <color theme="0" tint="-0.14993743705557422"/>
      </top>
      <bottom style="hair">
        <color theme="0" tint="-0.14996795556505021"/>
      </bottom>
      <diagonal/>
    </border>
    <border>
      <left/>
      <right/>
      <top style="hair">
        <color theme="0" tint="-0.14996795556505021"/>
      </top>
      <bottom style="hair">
        <color theme="0" tint="-0.14996795556505021"/>
      </bottom>
      <diagonal/>
    </border>
    <border>
      <left style="medium">
        <color indexed="64"/>
      </left>
      <right style="medium">
        <color indexed="64"/>
      </right>
      <top style="hair">
        <color theme="0" tint="-0.14996795556505021"/>
      </top>
      <bottom style="hair">
        <color theme="0" tint="-0.14996795556505021"/>
      </bottom>
      <diagonal/>
    </border>
    <border>
      <left style="medium">
        <color indexed="64"/>
      </left>
      <right style="medium">
        <color indexed="64"/>
      </right>
      <top style="hair">
        <color theme="0" tint="-0.14996795556505021"/>
      </top>
      <bottom style="medium">
        <color indexed="64"/>
      </bottom>
      <diagonal/>
    </border>
    <border>
      <left style="medium">
        <color indexed="64"/>
      </left>
      <right style="medium">
        <color auto="1"/>
      </right>
      <top style="medium">
        <color indexed="64"/>
      </top>
      <bottom style="double">
        <color indexed="64"/>
      </bottom>
      <diagonal/>
    </border>
    <border>
      <left style="medium">
        <color indexed="64"/>
      </left>
      <right style="thin">
        <color indexed="22"/>
      </right>
      <top style="thin">
        <color indexed="22"/>
      </top>
      <bottom/>
      <diagonal/>
    </border>
    <border>
      <left style="thin">
        <color indexed="22"/>
      </left>
      <right style="medium">
        <color indexed="64"/>
      </right>
      <top style="thin">
        <color indexed="22"/>
      </top>
      <bottom/>
      <diagonal/>
    </border>
    <border>
      <left/>
      <right/>
      <top style="medium">
        <color theme="1"/>
      </top>
      <bottom/>
      <diagonal/>
    </border>
    <border>
      <left/>
      <right style="medium">
        <color indexed="64"/>
      </right>
      <top style="medium">
        <color theme="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22"/>
      </right>
      <top style="thin">
        <color theme="0" tint="-0.24994659260841701"/>
      </top>
      <bottom style="thin">
        <color theme="0" tint="-0.24994659260841701"/>
      </bottom>
      <diagonal/>
    </border>
    <border>
      <left style="thin">
        <color indexed="22"/>
      </left>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auto="1"/>
      </bottom>
      <diagonal/>
    </border>
    <border>
      <left style="thin">
        <color theme="0" tint="-0.14996795556505021"/>
      </left>
      <right style="thin">
        <color theme="0" tint="-0.14996795556505021"/>
      </right>
      <top style="thin">
        <color theme="0" tint="-0.24994659260841701"/>
      </top>
      <bottom style="medium">
        <color auto="1"/>
      </bottom>
      <diagonal/>
    </border>
    <border>
      <left style="thin">
        <color theme="0" tint="-0.14996795556505021"/>
      </left>
      <right style="medium">
        <color indexed="64"/>
      </right>
      <top style="thin">
        <color theme="0" tint="-0.24994659260841701"/>
      </top>
      <bottom style="medium">
        <color auto="1"/>
      </bottom>
      <diagonal/>
    </border>
    <border>
      <left/>
      <right style="medium">
        <color auto="1"/>
      </right>
      <top/>
      <bottom/>
      <diagonal/>
    </border>
    <border>
      <left/>
      <right style="thin">
        <color indexed="22"/>
      </right>
      <top/>
      <bottom style="medium">
        <color auto="1"/>
      </bottom>
      <diagonal/>
    </border>
    <border>
      <left style="medium">
        <color indexed="64"/>
      </left>
      <right/>
      <top style="medium">
        <color indexed="64"/>
      </top>
      <bottom style="medium">
        <color indexed="64"/>
      </bottom>
      <diagonal/>
    </border>
    <border>
      <left/>
      <right/>
      <top style="medium">
        <color auto="1"/>
      </top>
      <bottom/>
      <diagonal/>
    </border>
    <border>
      <left/>
      <right style="medium">
        <color auto="1"/>
      </right>
      <top style="medium">
        <color auto="1"/>
      </top>
      <bottom style="medium">
        <color auto="1"/>
      </bottom>
      <diagonal/>
    </border>
    <border>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right/>
      <top style="thin">
        <color theme="0" tint="-0.14996795556505021"/>
      </top>
      <bottom/>
      <diagonal/>
    </border>
    <border>
      <left/>
      <right/>
      <top style="medium">
        <color indexed="64"/>
      </top>
      <bottom style="medium">
        <color indexed="64"/>
      </bottom>
      <diagonal/>
    </border>
    <border>
      <left style="medium">
        <color indexed="64"/>
      </left>
      <right style="thin">
        <color theme="0" tint="-0.24994659260841701"/>
      </right>
      <top/>
      <bottom style="thin">
        <color theme="0" tint="-0.14996795556505021"/>
      </bottom>
      <diagonal/>
    </border>
    <border>
      <left style="thin">
        <color theme="0" tint="-0.24994659260841701"/>
      </left>
      <right style="thin">
        <color theme="0" tint="-0.24994659260841701"/>
      </right>
      <top/>
      <bottom style="thin">
        <color theme="0" tint="-0.14996795556505021"/>
      </bottom>
      <diagonal/>
    </border>
    <border>
      <left style="thin">
        <color theme="0" tint="-0.24994659260841701"/>
      </left>
      <right style="medium">
        <color indexed="64"/>
      </right>
      <top/>
      <bottom style="thin">
        <color theme="0" tint="-0.14996795556505021"/>
      </bottom>
      <diagonal/>
    </border>
    <border>
      <left style="medium">
        <color indexed="64"/>
      </left>
      <right style="thin">
        <color theme="0" tint="-0.24994659260841701"/>
      </right>
      <top style="thin">
        <color theme="0" tint="-0.14996795556505021"/>
      </top>
      <bottom style="double">
        <color indexed="64"/>
      </bottom>
      <diagonal/>
    </border>
    <border>
      <left style="thin">
        <color theme="0" tint="-0.24994659260841701"/>
      </left>
      <right style="thin">
        <color theme="0" tint="-0.24994659260841701"/>
      </right>
      <top style="thin">
        <color theme="0" tint="-0.14996795556505021"/>
      </top>
      <bottom style="double">
        <color indexed="64"/>
      </bottom>
      <diagonal/>
    </border>
    <border>
      <left style="thin">
        <color theme="0" tint="-0.24994659260841701"/>
      </left>
      <right style="medium">
        <color indexed="64"/>
      </right>
      <top style="thin">
        <color theme="0" tint="-0.14996795556505021"/>
      </top>
      <bottom style="double">
        <color indexed="64"/>
      </bottom>
      <diagonal/>
    </border>
    <border>
      <left style="medium">
        <color indexed="64"/>
      </left>
      <right/>
      <top/>
      <bottom style="thin">
        <color theme="0" tint="-0.14996795556505021"/>
      </bottom>
      <diagonal/>
    </border>
    <border>
      <left style="medium">
        <color indexed="64"/>
      </left>
      <right style="medium">
        <color indexed="64"/>
      </right>
      <top style="medium">
        <color indexed="64"/>
      </top>
      <bottom style="hair">
        <color theme="0" tint="-0.14996795556505021"/>
      </bottom>
      <diagonal/>
    </border>
    <border>
      <left style="medium">
        <color indexed="64"/>
      </left>
      <right style="thin">
        <color theme="0" tint="-0.34998626667073579"/>
      </right>
      <top style="medium">
        <color indexed="64"/>
      </top>
      <bottom style="thin">
        <color theme="0" tint="-0.14996795556505021"/>
      </bottom>
      <diagonal/>
    </border>
    <border>
      <left style="thin">
        <color theme="0" tint="-0.34998626667073579"/>
      </left>
      <right style="thin">
        <color theme="0" tint="-0.34998626667073579"/>
      </right>
      <top style="medium">
        <color indexed="64"/>
      </top>
      <bottom style="thin">
        <color theme="0" tint="-0.14996795556505021"/>
      </bottom>
      <diagonal/>
    </border>
    <border>
      <left style="thin">
        <color theme="0" tint="-0.34998626667073579"/>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14996795556505021"/>
      </top>
      <bottom style="thin">
        <color theme="0" tint="-0.14996795556505021"/>
      </bottom>
      <diagonal/>
    </border>
    <border>
      <left style="thin">
        <color theme="0" tint="-0.34998626667073579"/>
      </left>
      <right style="medium">
        <color indexed="64"/>
      </right>
      <top style="thin">
        <color theme="0" tint="-0.14996795556505021"/>
      </top>
      <bottom style="thin">
        <color theme="0" tint="-0.14996795556505021"/>
      </bottom>
      <diagonal/>
    </border>
    <border>
      <left style="medium">
        <color indexed="64"/>
      </left>
      <right style="medium">
        <color indexed="64"/>
      </right>
      <top style="hair">
        <color theme="0" tint="-0.14993743705557422"/>
      </top>
      <bottom style="medium">
        <color indexed="64"/>
      </bottom>
      <diagonal/>
    </border>
    <border>
      <left style="medium">
        <color indexed="64"/>
      </left>
      <right style="thin">
        <color theme="0" tint="-0.34998626667073579"/>
      </right>
      <top style="thin">
        <color theme="0" tint="-0.14996795556505021"/>
      </top>
      <bottom style="thin">
        <color indexed="64"/>
      </bottom>
      <diagonal/>
    </border>
    <border>
      <left style="thin">
        <color theme="0" tint="-0.34998626667073579"/>
      </left>
      <right style="thin">
        <color theme="0" tint="-0.34998626667073579"/>
      </right>
      <top style="thin">
        <color theme="0" tint="-0.14996795556505021"/>
      </top>
      <bottom style="thin">
        <color indexed="64"/>
      </bottom>
      <diagonal/>
    </border>
    <border>
      <left style="thin">
        <color theme="0" tint="-0.34998626667073579"/>
      </left>
      <right style="medium">
        <color indexed="64"/>
      </right>
      <top style="thin">
        <color theme="0" tint="-0.14996795556505021"/>
      </top>
      <bottom style="thin">
        <color indexed="64"/>
      </bottom>
      <diagonal/>
    </border>
    <border>
      <left/>
      <right style="thin">
        <color theme="0" tint="-0.14996795556505021"/>
      </right>
      <top/>
      <bottom/>
      <diagonal/>
    </border>
    <border>
      <left style="thin">
        <color theme="0" tint="-0.34998626667073579"/>
      </left>
      <right style="thin">
        <color theme="0" tint="-0.34998626667073579"/>
      </right>
      <top style="thin">
        <color theme="0" tint="-0.14996795556505021"/>
      </top>
      <bottom style="thin">
        <color theme="0" tint="-0.34998626667073579"/>
      </bottom>
      <diagonal/>
    </border>
    <border>
      <left style="thin">
        <color theme="0" tint="-0.34998626667073579"/>
      </left>
      <right style="medium">
        <color indexed="64"/>
      </right>
      <top style="thin">
        <color theme="0" tint="-0.14996795556505021"/>
      </top>
      <bottom style="thin">
        <color theme="0" tint="-0.34998626667073579"/>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0" tint="-0.24994659260841701"/>
      </bottom>
      <diagonal/>
    </border>
    <border>
      <left/>
      <right/>
      <top style="medium">
        <color indexed="64"/>
      </top>
      <bottom style="thin">
        <color theme="0" tint="-0.24994659260841701"/>
      </bottom>
      <diagonal/>
    </border>
    <border>
      <left/>
      <right style="thin">
        <color indexed="22"/>
      </right>
      <top style="medium">
        <color indexed="64"/>
      </top>
      <bottom style="thin">
        <color theme="0" tint="-0.24994659260841701"/>
      </bottom>
      <diagonal/>
    </border>
    <border>
      <left style="thin">
        <color indexed="22"/>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indexed="22"/>
      </right>
      <top style="thin">
        <color theme="0" tint="-0.24994659260841701"/>
      </top>
      <bottom style="medium">
        <color indexed="64"/>
      </bottom>
      <diagonal/>
    </border>
    <border>
      <left style="thin">
        <color indexed="22"/>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style="thin">
        <color indexed="22"/>
      </right>
      <top style="thin">
        <color indexed="22"/>
      </top>
      <bottom style="medium">
        <color indexed="64"/>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double">
        <color indexed="64"/>
      </top>
      <bottom/>
      <diagonal/>
    </border>
    <border>
      <left style="thin">
        <color indexed="22"/>
      </left>
      <right style="thin">
        <color indexed="22"/>
      </right>
      <top style="double">
        <color indexed="64"/>
      </top>
      <bottom/>
      <diagonal/>
    </border>
    <border>
      <left style="thin">
        <color indexed="22"/>
      </left>
      <right style="medium">
        <color indexed="64"/>
      </right>
      <top style="double">
        <color indexed="64"/>
      </top>
      <bottom/>
      <diagonal/>
    </border>
    <border>
      <left style="medium">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right style="thin">
        <color indexed="64"/>
      </right>
      <top style="medium">
        <color indexed="64"/>
      </top>
      <bottom style="medium">
        <color indexed="64"/>
      </bottom>
      <diagonal/>
    </border>
    <border>
      <left style="thin">
        <color theme="0" tint="-0.14996795556505021"/>
      </left>
      <right style="medium">
        <color theme="1"/>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style="medium">
        <color indexed="64"/>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style="double">
        <color auto="1"/>
      </bottom>
      <diagonal/>
    </border>
    <border>
      <left style="thin">
        <color theme="0" tint="-0.24994659260841701"/>
      </left>
      <right style="medium">
        <color indexed="64"/>
      </right>
      <top style="thin">
        <color theme="0" tint="-0.24994659260841701"/>
      </top>
      <bottom style="double">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thin">
        <color theme="0" tint="-0.14996795556505021"/>
      </left>
      <right style="medium">
        <color indexed="64"/>
      </right>
      <top/>
      <bottom style="double">
        <color auto="1"/>
      </bottom>
      <diagonal/>
    </border>
    <border>
      <left style="thin">
        <color theme="0" tint="-0.14996795556505021"/>
      </left>
      <right style="thin">
        <color theme="0" tint="-0.14996795556505021"/>
      </right>
      <top/>
      <bottom style="double">
        <color auto="1"/>
      </bottom>
      <diagonal/>
    </border>
    <border>
      <left/>
      <right/>
      <top style="hair">
        <color theme="0" tint="-0.14996795556505021"/>
      </top>
      <bottom style="thin">
        <color indexed="64"/>
      </bottom>
      <diagonal/>
    </border>
    <border>
      <left/>
      <right style="medium">
        <color indexed="64"/>
      </right>
      <top style="hair">
        <color theme="0" tint="-0.14996795556505021"/>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theme="0" tint="-0.14996795556505021"/>
      </right>
      <top style="thin">
        <color theme="0" tint="-0.14996795556505021"/>
      </top>
      <bottom style="thin">
        <color theme="0" tint="-0.14996795556505021"/>
      </bottom>
      <diagonal/>
    </border>
    <border>
      <left/>
      <right/>
      <top style="medium">
        <color indexed="64"/>
      </top>
      <bottom/>
      <diagonal/>
    </border>
    <border>
      <left/>
      <right/>
      <top style="medium">
        <color auto="1"/>
      </top>
      <bottom style="medium">
        <color auto="1"/>
      </bottom>
      <diagonal/>
    </border>
    <border>
      <left/>
      <right style="medium">
        <color indexed="64"/>
      </right>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s>
  <cellStyleXfs count="361">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9" borderId="0" applyNumberFormat="0" applyBorder="0" applyAlignment="0" applyProtection="0"/>
    <xf numFmtId="0" fontId="34" fillId="3" borderId="0" applyNumberFormat="0" applyBorder="0" applyAlignment="0" applyProtection="0"/>
    <xf numFmtId="0" fontId="35" fillId="20" borderId="1" applyNumberFormat="0" applyAlignment="0" applyProtection="0"/>
    <xf numFmtId="0" fontId="36" fillId="21" borderId="2" applyNumberFormat="0" applyAlignment="0" applyProtection="0"/>
    <xf numFmtId="44" fontId="26" fillId="0" borderId="0" applyFont="0" applyFill="0" applyBorder="0" applyAlignment="0" applyProtection="0"/>
    <xf numFmtId="0" fontId="37" fillId="0" borderId="0" applyNumberFormat="0" applyFill="0" applyBorder="0" applyAlignment="0" applyProtection="0"/>
    <xf numFmtId="0" fontId="38"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9" fillId="7" borderId="1" applyNumberFormat="0" applyAlignment="0" applyProtection="0"/>
    <xf numFmtId="0" fontId="40" fillId="0" borderId="6" applyNumberFormat="0" applyFill="0" applyAlignment="0" applyProtection="0"/>
    <xf numFmtId="0" fontId="41" fillId="22" borderId="0" applyNumberFormat="0" applyBorder="0" applyAlignment="0" applyProtection="0"/>
    <xf numFmtId="0" fontId="26" fillId="0" borderId="0"/>
    <xf numFmtId="0" fontId="26" fillId="0" borderId="0"/>
    <xf numFmtId="0" fontId="45" fillId="0" borderId="0"/>
    <xf numFmtId="0" fontId="45" fillId="0" borderId="0"/>
    <xf numFmtId="0" fontId="26" fillId="0" borderId="0"/>
    <xf numFmtId="0" fontId="25" fillId="0" borderId="0"/>
    <xf numFmtId="0" fontId="26" fillId="0" borderId="0"/>
    <xf numFmtId="0" fontId="45" fillId="0" borderId="0"/>
    <xf numFmtId="0" fontId="26" fillId="0" borderId="0"/>
    <xf numFmtId="0" fontId="26" fillId="0" borderId="0"/>
    <xf numFmtId="0" fontId="26" fillId="0" borderId="0"/>
    <xf numFmtId="0" fontId="45" fillId="0" borderId="0"/>
    <xf numFmtId="0" fontId="26" fillId="0" borderId="0"/>
    <xf numFmtId="0" fontId="45" fillId="0" borderId="0"/>
    <xf numFmtId="0" fontId="45" fillId="0" borderId="0"/>
    <xf numFmtId="0" fontId="26" fillId="23" borderId="7" applyNumberFormat="0" applyFont="0" applyAlignment="0" applyProtection="0"/>
    <xf numFmtId="0" fontId="42" fillId="20" borderId="8" applyNumberFormat="0" applyAlignment="0" applyProtection="0"/>
    <xf numFmtId="9" fontId="26" fillId="0" borderId="0" applyFont="0" applyFill="0" applyBorder="0" applyAlignment="0" applyProtection="0"/>
    <xf numFmtId="0" fontId="30"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0" fontId="25" fillId="0" borderId="0"/>
    <xf numFmtId="0" fontId="24" fillId="0" borderId="0"/>
    <xf numFmtId="9" fontId="24" fillId="0" borderId="0" applyFont="0" applyFill="0" applyBorder="0" applyAlignment="0" applyProtection="0"/>
    <xf numFmtId="44" fontId="24" fillId="0" borderId="0" applyFont="0" applyFill="0" applyBorder="0" applyAlignment="0" applyProtection="0"/>
    <xf numFmtId="44"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44" fontId="52" fillId="0" borderId="0" applyFont="0" applyFill="0" applyBorder="0" applyAlignment="0" applyProtection="0"/>
    <xf numFmtId="43" fontId="23" fillId="0" borderId="0" applyFont="0" applyFill="0" applyBorder="0" applyAlignment="0" applyProtection="0"/>
    <xf numFmtId="0" fontId="31" fillId="0" borderId="0" applyNumberFormat="0" applyFill="0" applyBorder="0" applyAlignment="0" applyProtection="0">
      <alignment vertical="top"/>
      <protection locked="0"/>
    </xf>
    <xf numFmtId="9" fontId="26" fillId="0" borderId="0" applyFont="0" applyFill="0" applyBorder="0" applyAlignment="0" applyProtection="0"/>
    <xf numFmtId="0" fontId="32" fillId="4" borderId="0" applyNumberFormat="0" applyBorder="0" applyAlignment="0" applyProtection="0"/>
    <xf numFmtId="0" fontId="35" fillId="20" borderId="1" applyNumberFormat="0" applyAlignment="0" applyProtection="0"/>
    <xf numFmtId="43" fontId="26" fillId="0" borderId="0" applyFont="0" applyFill="0" applyBorder="0" applyAlignment="0" applyProtection="0"/>
    <xf numFmtId="0" fontId="39" fillId="7" borderId="1" applyNumberFormat="0" applyAlignment="0" applyProtection="0"/>
    <xf numFmtId="0" fontId="26" fillId="0" borderId="0"/>
    <xf numFmtId="0" fontId="22" fillId="0" borderId="0"/>
    <xf numFmtId="9" fontId="22" fillId="0" borderId="0" applyFont="0" applyFill="0" applyBorder="0" applyAlignment="0" applyProtection="0"/>
    <xf numFmtId="44" fontId="22" fillId="0" borderId="0" applyFont="0" applyFill="0" applyBorder="0" applyAlignment="0" applyProtection="0"/>
    <xf numFmtId="0" fontId="56" fillId="37" borderId="0" applyNumberFormat="0" applyBorder="0" applyAlignment="0" applyProtection="0"/>
    <xf numFmtId="0" fontId="55" fillId="0" borderId="0"/>
    <xf numFmtId="0" fontId="57" fillId="31" borderId="98" applyNumberFormat="0" applyAlignment="0" applyProtection="0"/>
    <xf numFmtId="0" fontId="58" fillId="32" borderId="98" applyNumberFormat="0" applyAlignment="0" applyProtection="0"/>
    <xf numFmtId="44" fontId="26"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6" fillId="0" borderId="0"/>
    <xf numFmtId="0" fontId="21" fillId="0" borderId="0"/>
    <xf numFmtId="0" fontId="35" fillId="20" borderId="1" applyNumberFormat="0" applyAlignment="0" applyProtection="0"/>
    <xf numFmtId="0" fontId="39" fillId="7" borderId="1" applyNumberFormat="0" applyAlignment="0" applyProtection="0"/>
    <xf numFmtId="0" fontId="26" fillId="23" borderId="7" applyNumberFormat="0" applyFont="0" applyAlignment="0" applyProtection="0"/>
    <xf numFmtId="0" fontId="42" fillId="20" borderId="8" applyNumberFormat="0" applyAlignment="0" applyProtection="0"/>
    <xf numFmtId="9" fontId="26" fillId="0" borderId="0" applyFont="0" applyFill="0" applyBorder="0" applyAlignment="0" applyProtection="0"/>
    <xf numFmtId="0" fontId="43" fillId="0" borderId="9" applyNumberFormat="0" applyFill="0" applyAlignment="0" applyProtection="0"/>
    <xf numFmtId="44" fontId="21" fillId="0" borderId="0" applyFont="0" applyFill="0" applyBorder="0" applyAlignment="0" applyProtection="0"/>
    <xf numFmtId="0" fontId="21" fillId="0" borderId="0"/>
    <xf numFmtId="0" fontId="21" fillId="0" borderId="0"/>
    <xf numFmtId="0" fontId="21" fillId="0" borderId="0"/>
    <xf numFmtId="0" fontId="21" fillId="0" borderId="0"/>
    <xf numFmtId="0" fontId="26" fillId="33" borderId="99" applyNumberFormat="0" applyFont="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4"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44" fontId="21" fillId="0" borderId="0" applyFont="0" applyFill="0" applyBorder="0" applyAlignment="0" applyProtection="0"/>
    <xf numFmtId="0" fontId="26" fillId="0" borderId="0"/>
    <xf numFmtId="0" fontId="26"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4" fontId="21" fillId="0" borderId="0" applyFont="0" applyFill="0" applyBorder="0" applyAlignment="0" applyProtection="0"/>
    <xf numFmtId="0" fontId="21" fillId="0" borderId="0"/>
    <xf numFmtId="0" fontId="21" fillId="0" borderId="0"/>
    <xf numFmtId="0" fontId="21" fillId="0" borderId="0"/>
    <xf numFmtId="0" fontId="21" fillId="0" borderId="0"/>
    <xf numFmtId="0" fontId="26" fillId="33" borderId="99" applyNumberFormat="0" applyFont="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4"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9" fontId="21" fillId="0" borderId="0" applyFont="0" applyFill="0" applyBorder="0" applyAlignment="0" applyProtection="0"/>
    <xf numFmtId="44" fontId="21" fillId="0" borderId="0" applyFont="0" applyFill="0" applyBorder="0" applyAlignment="0" applyProtection="0"/>
    <xf numFmtId="0" fontId="21" fillId="0" borderId="0"/>
    <xf numFmtId="9" fontId="21" fillId="0" borderId="0" applyFont="0" applyFill="0" applyBorder="0" applyAlignment="0" applyProtection="0"/>
    <xf numFmtId="0" fontId="21" fillId="0" borderId="0"/>
    <xf numFmtId="9" fontId="21" fillId="0" borderId="0" applyFont="0" applyFill="0" applyBorder="0" applyAlignment="0" applyProtection="0"/>
    <xf numFmtId="44" fontId="21" fillId="0" borderId="0" applyFont="0" applyFill="0" applyBorder="0" applyAlignment="0" applyProtection="0"/>
    <xf numFmtId="0" fontId="21" fillId="0" borderId="0"/>
    <xf numFmtId="0" fontId="21" fillId="0" borderId="0"/>
    <xf numFmtId="0" fontId="20" fillId="0" borderId="0"/>
    <xf numFmtId="9" fontId="20" fillId="0" borderId="0" applyFont="0" applyFill="0" applyBorder="0" applyAlignment="0" applyProtection="0"/>
    <xf numFmtId="0" fontId="20" fillId="0" borderId="0"/>
    <xf numFmtId="9"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0" fontId="20" fillId="0" borderId="0"/>
    <xf numFmtId="0" fontId="20" fillId="0" borderId="0"/>
    <xf numFmtId="0" fontId="20" fillId="0" borderId="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19" fillId="0" borderId="0"/>
    <xf numFmtId="9" fontId="60" fillId="0" borderId="0" applyFont="0" applyFill="0" applyBorder="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0" fontId="17" fillId="0" borderId="0"/>
    <xf numFmtId="0" fontId="16" fillId="0" borderId="0"/>
    <xf numFmtId="0" fontId="15" fillId="0" borderId="0"/>
    <xf numFmtId="0" fontId="26" fillId="0" borderId="0"/>
    <xf numFmtId="44" fontId="26" fillId="0" borderId="0" applyFont="0" applyFill="0" applyBorder="0" applyAlignment="0" applyProtection="0"/>
    <xf numFmtId="9" fontId="26" fillId="0" borderId="0" applyFont="0" applyFill="0" applyBorder="0" applyAlignment="0" applyProtection="0"/>
    <xf numFmtId="0" fontId="14" fillId="0" borderId="0"/>
    <xf numFmtId="0" fontId="12" fillId="0" borderId="0"/>
    <xf numFmtId="43" fontId="12" fillId="0" borderId="0" applyFont="0" applyFill="0" applyBorder="0" applyAlignment="0" applyProtection="0"/>
    <xf numFmtId="0" fontId="10" fillId="0" borderId="0"/>
    <xf numFmtId="9" fontId="10" fillId="0" borderId="0" applyFont="0" applyFill="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0" fillId="34" borderId="0" applyNumberFormat="0" applyBorder="0" applyAlignment="0" applyProtection="0"/>
    <xf numFmtId="0" fontId="10" fillId="34"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7" fillId="0" borderId="0"/>
    <xf numFmtId="0" fontId="25" fillId="0" borderId="0"/>
    <xf numFmtId="0" fontId="6" fillId="0" borderId="0"/>
    <xf numFmtId="0" fontId="100" fillId="0" borderId="0" applyNumberFormat="0" applyFill="0" applyBorder="0" applyAlignment="0" applyProtection="0"/>
  </cellStyleXfs>
  <cellXfs count="1139">
    <xf numFmtId="0" fontId="0" fillId="0" borderId="0" xfId="0"/>
    <xf numFmtId="0" fontId="0" fillId="26" borderId="0" xfId="0" applyFill="1"/>
    <xf numFmtId="0" fontId="0" fillId="26" borderId="0" xfId="0" applyFill="1" applyBorder="1"/>
    <xf numFmtId="0" fontId="50" fillId="0" borderId="0" xfId="59" applyFont="1" applyFill="1" applyBorder="1"/>
    <xf numFmtId="0" fontId="50" fillId="0" borderId="0" xfId="59" applyFont="1" applyFill="1" applyBorder="1" applyAlignment="1"/>
    <xf numFmtId="0" fontId="50" fillId="0" borderId="0" xfId="59" applyFont="1" applyFill="1" applyBorder="1" applyAlignment="1">
      <alignment horizontal="left"/>
    </xf>
    <xf numFmtId="0" fontId="26" fillId="0" borderId="0" xfId="0" applyFont="1"/>
    <xf numFmtId="0" fontId="48" fillId="0" borderId="0" xfId="44" applyFont="1" applyFill="1"/>
    <xf numFmtId="0" fontId="49" fillId="0" borderId="0" xfId="44" applyFont="1" applyFill="1"/>
    <xf numFmtId="9" fontId="49" fillId="0" borderId="0" xfId="44" applyNumberFormat="1" applyFont="1" applyFill="1" applyAlignment="1">
      <alignment horizontal="left"/>
    </xf>
    <xf numFmtId="6" fontId="50" fillId="0" borderId="0" xfId="210" applyNumberFormat="1" applyFont="1" applyFill="1" applyBorder="1" applyAlignment="1">
      <alignment horizontal="left"/>
    </xf>
    <xf numFmtId="0" fontId="15" fillId="26" borderId="0" xfId="213" applyFont="1" applyFill="1"/>
    <xf numFmtId="0" fontId="0" fillId="26" borderId="0" xfId="0" applyFill="1" applyBorder="1" applyProtection="1"/>
    <xf numFmtId="0" fontId="26" fillId="0" borderId="0" xfId="0" applyFont="1" applyFill="1" applyBorder="1" applyProtection="1"/>
    <xf numFmtId="0" fontId="0" fillId="26" borderId="0" xfId="0" applyFill="1" applyProtection="1"/>
    <xf numFmtId="165" fontId="13" fillId="26" borderId="114" xfId="0" applyNumberFormat="1" applyFont="1" applyFill="1" applyBorder="1" applyAlignment="1" applyProtection="1">
      <alignment horizontal="right" vertical="center" wrapText="1"/>
      <protection locked="0"/>
    </xf>
    <xf numFmtId="9" fontId="13" fillId="26" borderId="114" xfId="0" applyNumberFormat="1" applyFont="1" applyFill="1" applyBorder="1" applyAlignment="1" applyProtection="1">
      <alignment horizontal="right" vertical="center" wrapText="1"/>
      <protection locked="0"/>
    </xf>
    <xf numFmtId="0" fontId="12" fillId="0" borderId="0" xfId="218" applyFont="1" applyFill="1" applyProtection="1">
      <protection locked="0"/>
    </xf>
    <xf numFmtId="0" fontId="61" fillId="0" borderId="129" xfId="218" applyFont="1" applyFill="1" applyBorder="1" applyAlignment="1" applyProtection="1">
      <alignment horizontal="left" vertical="center"/>
    </xf>
    <xf numFmtId="0" fontId="61" fillId="0" borderId="130" xfId="218" applyFont="1" applyFill="1" applyBorder="1" applyAlignment="1" applyProtection="1">
      <alignment vertical="center"/>
    </xf>
    <xf numFmtId="0" fontId="61" fillId="0" borderId="131" xfId="218" applyFont="1" applyFill="1" applyBorder="1" applyAlignment="1" applyProtection="1">
      <alignment vertical="center"/>
    </xf>
    <xf numFmtId="0" fontId="61" fillId="0" borderId="10" xfId="218" applyFont="1" applyFill="1" applyBorder="1" applyAlignment="1" applyProtection="1">
      <alignment horizontal="left" vertical="center"/>
    </xf>
    <xf numFmtId="0" fontId="61" fillId="0" borderId="11" xfId="218" applyFont="1" applyFill="1" applyBorder="1" applyAlignment="1" applyProtection="1">
      <alignment vertical="center"/>
    </xf>
    <xf numFmtId="0" fontId="61" fillId="0" borderId="0" xfId="218" applyFont="1" applyFill="1" applyBorder="1" applyAlignment="1" applyProtection="1">
      <alignment vertical="center"/>
    </xf>
    <xf numFmtId="0" fontId="12" fillId="0" borderId="0" xfId="218" applyFont="1" applyFill="1" applyProtection="1"/>
    <xf numFmtId="0" fontId="49" fillId="0" borderId="0" xfId="218" applyFont="1" applyFill="1" applyBorder="1" applyAlignment="1" applyProtection="1"/>
    <xf numFmtId="0" fontId="49" fillId="0" borderId="0" xfId="218" applyFont="1" applyFill="1" applyBorder="1" applyAlignment="1" applyProtection="1">
      <alignment horizontal="right"/>
    </xf>
    <xf numFmtId="0" fontId="54" fillId="0" borderId="0" xfId="218" applyFont="1" applyFill="1" applyProtection="1"/>
    <xf numFmtId="0" fontId="61" fillId="0" borderId="10" xfId="218" applyFont="1" applyFill="1" applyBorder="1" applyAlignment="1" applyProtection="1">
      <alignment vertical="center"/>
    </xf>
    <xf numFmtId="0" fontId="73" fillId="0" borderId="0" xfId="218" applyFont="1" applyFill="1" applyBorder="1" applyAlignment="1" applyProtection="1">
      <alignment horizontal="right" vertical="center"/>
    </xf>
    <xf numFmtId="0" fontId="73" fillId="0" borderId="0" xfId="218" applyFont="1" applyFill="1" applyBorder="1" applyAlignment="1" applyProtection="1">
      <alignment horizontal="left" vertical="center"/>
    </xf>
    <xf numFmtId="0" fontId="73" fillId="0" borderId="11" xfId="218" applyFont="1" applyFill="1" applyBorder="1" applyAlignment="1" applyProtection="1">
      <alignment horizontal="left" vertical="center"/>
    </xf>
    <xf numFmtId="0" fontId="64" fillId="0" borderId="0" xfId="218" applyFont="1" applyFill="1" applyBorder="1" applyAlignment="1" applyProtection="1">
      <alignment vertical="center"/>
    </xf>
    <xf numFmtId="0" fontId="61" fillId="0" borderId="0" xfId="218" applyFont="1" applyFill="1" applyAlignment="1" applyProtection="1">
      <alignment vertical="center"/>
    </xf>
    <xf numFmtId="0" fontId="61" fillId="0" borderId="78" xfId="218" applyFont="1" applyFill="1" applyBorder="1" applyAlignment="1" applyProtection="1">
      <alignment vertical="center"/>
    </xf>
    <xf numFmtId="0" fontId="69" fillId="24" borderId="0" xfId="218" applyFont="1" applyFill="1" applyBorder="1" applyAlignment="1" applyProtection="1">
      <alignment vertical="center"/>
    </xf>
    <xf numFmtId="0" fontId="73" fillId="24" borderId="0" xfId="218" applyFont="1" applyFill="1" applyBorder="1" applyAlignment="1" applyProtection="1">
      <alignment horizontal="left" vertical="center"/>
    </xf>
    <xf numFmtId="0" fontId="61" fillId="24" borderId="0" xfId="218" applyFont="1" applyFill="1" applyAlignment="1" applyProtection="1">
      <alignment vertical="center"/>
    </xf>
    <xf numFmtId="0" fontId="73" fillId="24" borderId="0" xfId="218" applyFont="1" applyFill="1" applyBorder="1" applyAlignment="1" applyProtection="1">
      <alignment horizontal="right" vertical="center"/>
    </xf>
    <xf numFmtId="0" fontId="73" fillId="0" borderId="79" xfId="218" applyFont="1" applyFill="1" applyBorder="1" applyAlignment="1" applyProtection="1">
      <alignment horizontal="left" vertical="center"/>
    </xf>
    <xf numFmtId="0" fontId="54" fillId="0" borderId="78" xfId="218" applyFont="1" applyFill="1" applyBorder="1" applyProtection="1"/>
    <xf numFmtId="0" fontId="63" fillId="30" borderId="25" xfId="218" applyFont="1" applyFill="1" applyBorder="1" applyAlignment="1" applyProtection="1">
      <alignment horizontal="center" vertical="center"/>
    </xf>
    <xf numFmtId="0" fontId="63" fillId="30" borderId="26" xfId="218" applyFont="1" applyFill="1" applyBorder="1" applyAlignment="1" applyProtection="1">
      <alignment horizontal="center" vertical="center"/>
    </xf>
    <xf numFmtId="0" fontId="63" fillId="30" borderId="19" xfId="218" applyFont="1" applyFill="1" applyBorder="1" applyAlignment="1" applyProtection="1">
      <alignment horizontal="center" vertical="center"/>
    </xf>
    <xf numFmtId="0" fontId="54" fillId="0" borderId="79" xfId="218" applyFont="1" applyFill="1" applyBorder="1" applyProtection="1"/>
    <xf numFmtId="0" fontId="74" fillId="0" borderId="0" xfId="218" applyFont="1" applyFill="1" applyBorder="1" applyAlignment="1" applyProtection="1">
      <alignment vertical="center"/>
    </xf>
    <xf numFmtId="0" fontId="54" fillId="0" borderId="0" xfId="218" applyFont="1" applyFill="1" applyBorder="1" applyProtection="1"/>
    <xf numFmtId="0" fontId="74" fillId="0" borderId="100" xfId="218" applyFont="1" applyFill="1" applyBorder="1" applyAlignment="1" applyProtection="1">
      <alignment horizontal="center" vertical="center"/>
    </xf>
    <xf numFmtId="0" fontId="63" fillId="27" borderId="132" xfId="218" applyFont="1" applyFill="1" applyBorder="1" applyAlignment="1" applyProtection="1">
      <alignment horizontal="center" vertical="center"/>
    </xf>
    <xf numFmtId="0" fontId="63" fillId="27" borderId="111" xfId="218" applyFont="1" applyFill="1" applyBorder="1" applyAlignment="1" applyProtection="1">
      <alignment horizontal="center" vertical="center"/>
    </xf>
    <xf numFmtId="0" fontId="63" fillId="27" borderId="133" xfId="218" applyFont="1" applyFill="1" applyBorder="1" applyAlignment="1" applyProtection="1">
      <alignment horizontal="center" vertical="center"/>
    </xf>
    <xf numFmtId="0" fontId="61" fillId="0" borderId="75" xfId="218" applyFont="1" applyFill="1" applyBorder="1" applyAlignment="1" applyProtection="1">
      <alignment horizontal="left" vertical="center" indent="1"/>
    </xf>
    <xf numFmtId="0" fontId="54" fillId="0" borderId="75" xfId="218" applyFont="1" applyFill="1" applyBorder="1" applyProtection="1"/>
    <xf numFmtId="0" fontId="54" fillId="0" borderId="83" xfId="218" applyFont="1" applyFill="1" applyBorder="1" applyProtection="1"/>
    <xf numFmtId="0" fontId="54" fillId="0" borderId="84" xfId="218" applyFont="1" applyFill="1" applyBorder="1" applyProtection="1"/>
    <xf numFmtId="165" fontId="61" fillId="0" borderId="55" xfId="218" applyNumberFormat="1" applyFont="1" applyFill="1" applyBorder="1" applyAlignment="1" applyProtection="1">
      <alignment horizontal="right" vertical="center"/>
      <protection locked="0"/>
    </xf>
    <xf numFmtId="5" fontId="61" fillId="0" borderId="135" xfId="218" applyNumberFormat="1" applyFont="1" applyFill="1" applyBorder="1" applyAlignment="1" applyProtection="1">
      <alignment horizontal="right" vertical="center"/>
      <protection locked="0"/>
    </xf>
    <xf numFmtId="5" fontId="61" fillId="0" borderId="136" xfId="218" applyNumberFormat="1" applyFont="1" applyFill="1" applyBorder="1" applyAlignment="1" applyProtection="1">
      <alignment horizontal="right" vertical="center"/>
      <protection locked="0"/>
    </xf>
    <xf numFmtId="0" fontId="61" fillId="0" borderId="54" xfId="218" applyFont="1" applyFill="1" applyBorder="1" applyAlignment="1" applyProtection="1">
      <alignment horizontal="left" vertical="center" indent="1"/>
    </xf>
    <xf numFmtId="0" fontId="61" fillId="0" borderId="54" xfId="218" applyFont="1" applyFill="1" applyBorder="1" applyAlignment="1" applyProtection="1">
      <alignment vertical="center"/>
    </xf>
    <xf numFmtId="0" fontId="54" fillId="0" borderId="54" xfId="218" applyFont="1" applyFill="1" applyBorder="1" applyProtection="1"/>
    <xf numFmtId="0" fontId="54" fillId="0" borderId="53" xfId="218" applyFont="1" applyFill="1" applyBorder="1" applyProtection="1"/>
    <xf numFmtId="0" fontId="54" fillId="0" borderId="85" xfId="218" applyFont="1" applyFill="1" applyBorder="1" applyProtection="1"/>
    <xf numFmtId="165" fontId="61" fillId="0" borderId="56" xfId="218" applyNumberFormat="1" applyFont="1" applyFill="1" applyBorder="1" applyAlignment="1" applyProtection="1">
      <alignment vertical="center"/>
      <protection locked="0"/>
    </xf>
    <xf numFmtId="0" fontId="63" fillId="0" borderId="137" xfId="218" applyFont="1" applyFill="1" applyBorder="1" applyAlignment="1" applyProtection="1">
      <alignment vertical="center"/>
    </xf>
    <xf numFmtId="0" fontId="54" fillId="0" borderId="137" xfId="218" applyFont="1" applyFill="1" applyBorder="1" applyProtection="1"/>
    <xf numFmtId="165" fontId="61" fillId="0" borderId="56" xfId="218" applyNumberFormat="1" applyFont="1" applyFill="1" applyBorder="1" applyAlignment="1" applyProtection="1">
      <alignment horizontal="right" vertical="center"/>
      <protection locked="0"/>
    </xf>
    <xf numFmtId="5" fontId="61" fillId="0" borderId="56" xfId="218" applyNumberFormat="1" applyFont="1" applyFill="1" applyBorder="1" applyAlignment="1" applyProtection="1">
      <alignment horizontal="right" vertical="center"/>
      <protection locked="0"/>
    </xf>
    <xf numFmtId="5" fontId="61" fillId="0" borderId="59" xfId="218" applyNumberFormat="1" applyFont="1" applyFill="1" applyBorder="1" applyAlignment="1" applyProtection="1">
      <alignment horizontal="right" vertical="center"/>
      <protection locked="0"/>
    </xf>
    <xf numFmtId="0" fontId="63" fillId="0" borderId="0" xfId="218" applyFont="1" applyFill="1" applyBorder="1" applyAlignment="1" applyProtection="1">
      <alignment vertical="center"/>
    </xf>
    <xf numFmtId="0" fontId="63" fillId="0" borderId="0" xfId="218" quotePrefix="1" applyFont="1" applyFill="1" applyBorder="1" applyAlignment="1" applyProtection="1">
      <alignment horizontal="center" vertical="center"/>
    </xf>
    <xf numFmtId="5" fontId="61" fillId="25" borderId="60" xfId="218" applyNumberFormat="1" applyFont="1" applyFill="1" applyBorder="1" applyAlignment="1" applyProtection="1">
      <alignment horizontal="right" vertical="center"/>
    </xf>
    <xf numFmtId="5" fontId="61" fillId="25" borderId="61" xfId="218" applyNumberFormat="1" applyFont="1" applyFill="1" applyBorder="1" applyAlignment="1" applyProtection="1">
      <alignment horizontal="right" vertical="center"/>
    </xf>
    <xf numFmtId="5" fontId="61" fillId="25" borderId="62" xfId="218" applyNumberFormat="1" applyFont="1" applyFill="1" applyBorder="1" applyAlignment="1" applyProtection="1">
      <alignment horizontal="right" vertical="center"/>
    </xf>
    <xf numFmtId="5" fontId="63" fillId="27" borderId="12" xfId="218" applyNumberFormat="1" applyFont="1" applyFill="1" applyBorder="1" applyAlignment="1" applyProtection="1">
      <alignment vertical="center"/>
    </xf>
    <xf numFmtId="5" fontId="63" fillId="27" borderId="0" xfId="218" applyNumberFormat="1" applyFont="1" applyFill="1" applyBorder="1" applyAlignment="1" applyProtection="1">
      <alignment vertical="center"/>
    </xf>
    <xf numFmtId="5" fontId="63" fillId="27" borderId="27" xfId="218" applyNumberFormat="1" applyFont="1" applyFill="1" applyBorder="1" applyAlignment="1" applyProtection="1">
      <alignment vertical="center"/>
    </xf>
    <xf numFmtId="0" fontId="63" fillId="0" borderId="0" xfId="218" applyFont="1" applyFill="1" applyBorder="1" applyAlignment="1" applyProtection="1">
      <alignment horizontal="center" vertical="center"/>
    </xf>
    <xf numFmtId="5" fontId="61" fillId="0" borderId="64" xfId="218" applyNumberFormat="1" applyFont="1" applyFill="1" applyBorder="1" applyAlignment="1" applyProtection="1">
      <alignment vertical="center"/>
      <protection locked="0"/>
    </xf>
    <xf numFmtId="5" fontId="61" fillId="0" borderId="65" xfId="218" applyNumberFormat="1" applyFont="1" applyFill="1" applyBorder="1" applyAlignment="1" applyProtection="1">
      <alignment vertical="center"/>
      <protection locked="0"/>
    </xf>
    <xf numFmtId="0" fontId="63" fillId="0" borderId="32" xfId="218" applyFont="1" applyFill="1" applyBorder="1" applyAlignment="1" applyProtection="1">
      <alignment vertical="center"/>
    </xf>
    <xf numFmtId="0" fontId="63" fillId="0" borderId="32" xfId="218" quotePrefix="1" applyFont="1" applyFill="1" applyBorder="1" applyAlignment="1" applyProtection="1">
      <alignment horizontal="center" vertical="center"/>
    </xf>
    <xf numFmtId="0" fontId="54" fillId="0" borderId="32" xfId="218" applyFont="1" applyFill="1" applyBorder="1" applyProtection="1"/>
    <xf numFmtId="0" fontId="54" fillId="0" borderId="37" xfId="218" applyFont="1" applyFill="1" applyBorder="1" applyProtection="1"/>
    <xf numFmtId="5" fontId="61" fillId="0" borderId="66" xfId="218" applyNumberFormat="1" applyFont="1" applyFill="1" applyBorder="1" applyAlignment="1" applyProtection="1">
      <alignment vertical="center"/>
      <protection locked="0"/>
    </xf>
    <xf numFmtId="5" fontId="63" fillId="25" borderId="63" xfId="218" applyNumberFormat="1" applyFont="1" applyFill="1" applyBorder="1" applyAlignment="1" applyProtection="1">
      <alignment vertical="center"/>
    </xf>
    <xf numFmtId="5" fontId="63" fillId="25" borderId="64" xfId="218" applyNumberFormat="1" applyFont="1" applyFill="1" applyBorder="1" applyAlignment="1" applyProtection="1">
      <alignment vertical="center"/>
    </xf>
    <xf numFmtId="5" fontId="63" fillId="25" borderId="65" xfId="218" applyNumberFormat="1" applyFont="1" applyFill="1" applyBorder="1" applyAlignment="1" applyProtection="1">
      <alignment vertical="center"/>
    </xf>
    <xf numFmtId="0" fontId="74" fillId="0" borderId="0" xfId="218" applyFont="1" applyFill="1" applyBorder="1" applyAlignment="1" applyProtection="1">
      <alignment horizontal="center" vertical="center"/>
    </xf>
    <xf numFmtId="0" fontId="75" fillId="0" borderId="75" xfId="218" applyFont="1" applyFill="1" applyBorder="1" applyAlignment="1" applyProtection="1">
      <alignment vertical="center"/>
    </xf>
    <xf numFmtId="5" fontId="76" fillId="25" borderId="139" xfId="218" applyNumberFormat="1" applyFont="1" applyFill="1" applyBorder="1" applyAlignment="1" applyProtection="1">
      <alignment vertical="center"/>
    </xf>
    <xf numFmtId="5" fontId="76" fillId="25" borderId="140" xfId="218" applyNumberFormat="1" applyFont="1" applyFill="1" applyBorder="1" applyAlignment="1" applyProtection="1">
      <alignment vertical="center"/>
    </xf>
    <xf numFmtId="5" fontId="76" fillId="25" borderId="141" xfId="218" applyNumberFormat="1" applyFont="1" applyFill="1" applyBorder="1" applyAlignment="1" applyProtection="1">
      <alignment vertical="center"/>
    </xf>
    <xf numFmtId="0" fontId="75" fillId="0" borderId="32" xfId="218" applyFont="1" applyFill="1" applyBorder="1" applyAlignment="1" applyProtection="1">
      <alignment vertical="center"/>
    </xf>
    <xf numFmtId="0" fontId="54" fillId="0" borderId="44" xfId="218" applyFont="1" applyFill="1" applyBorder="1" applyProtection="1"/>
    <xf numFmtId="5" fontId="76" fillId="25" borderId="142" xfId="218" applyNumberFormat="1" applyFont="1" applyFill="1" applyBorder="1" applyAlignment="1" applyProtection="1">
      <alignment vertical="center"/>
    </xf>
    <xf numFmtId="5" fontId="76" fillId="25" borderId="143" xfId="218" applyNumberFormat="1" applyFont="1" applyFill="1" applyBorder="1" applyAlignment="1" applyProtection="1">
      <alignment vertical="center"/>
    </xf>
    <xf numFmtId="5" fontId="76" fillId="25" borderId="144" xfId="218" applyNumberFormat="1" applyFont="1" applyFill="1" applyBorder="1" applyAlignment="1" applyProtection="1">
      <alignment vertical="center"/>
    </xf>
    <xf numFmtId="0" fontId="74" fillId="0" borderId="0" xfId="218" applyFont="1" applyFill="1" applyBorder="1" applyAlignment="1" applyProtection="1">
      <alignment horizontal="left" vertical="center"/>
    </xf>
    <xf numFmtId="5" fontId="63" fillId="25" borderId="33" xfId="218" applyNumberFormat="1" applyFont="1" applyFill="1" applyBorder="1" applyAlignment="1" applyProtection="1">
      <alignment vertical="center"/>
    </xf>
    <xf numFmtId="5" fontId="63" fillId="25" borderId="34" xfId="218" applyNumberFormat="1" applyFont="1" applyFill="1" applyBorder="1" applyAlignment="1" applyProtection="1">
      <alignment vertical="center"/>
    </xf>
    <xf numFmtId="5" fontId="63" fillId="25" borderId="35" xfId="218" applyNumberFormat="1" applyFont="1" applyFill="1" applyBorder="1" applyAlignment="1" applyProtection="1">
      <alignment vertical="center"/>
    </xf>
    <xf numFmtId="0" fontId="69" fillId="29" borderId="0" xfId="218" applyFont="1" applyFill="1" applyBorder="1" applyAlignment="1" applyProtection="1">
      <alignment vertical="center"/>
    </xf>
    <xf numFmtId="0" fontId="73" fillId="29" borderId="0" xfId="218" applyFont="1" applyFill="1" applyBorder="1" applyAlignment="1" applyProtection="1">
      <alignment horizontal="left" vertical="center"/>
    </xf>
    <xf numFmtId="0" fontId="73" fillId="29" borderId="0" xfId="218" applyFont="1" applyFill="1" applyBorder="1" applyAlignment="1" applyProtection="1">
      <alignment horizontal="right" vertical="center"/>
    </xf>
    <xf numFmtId="0" fontId="74" fillId="0" borderId="100" xfId="218" applyFont="1" applyFill="1" applyBorder="1" applyAlignment="1" applyProtection="1">
      <alignment horizontal="center"/>
    </xf>
    <xf numFmtId="0" fontId="74" fillId="0" borderId="0" xfId="218" applyFont="1" applyFill="1" applyBorder="1" applyAlignment="1" applyProtection="1">
      <alignment horizontal="center"/>
    </xf>
    <xf numFmtId="0" fontId="63" fillId="30" borderId="36" xfId="218" applyFont="1" applyFill="1" applyBorder="1" applyAlignment="1" applyProtection="1">
      <alignment horizontal="center" vertical="center" wrapText="1"/>
    </xf>
    <xf numFmtId="0" fontId="61" fillId="0" borderId="88" xfId="218" applyFont="1" applyFill="1" applyBorder="1" applyAlignment="1" applyProtection="1">
      <alignment horizontal="left" vertical="center" indent="1"/>
    </xf>
    <xf numFmtId="0" fontId="63" fillId="0" borderId="88" xfId="218" applyFont="1" applyFill="1" applyBorder="1" applyAlignment="1" applyProtection="1">
      <alignment vertical="center"/>
    </xf>
    <xf numFmtId="0" fontId="61" fillId="0" borderId="88" xfId="218" applyFont="1" applyFill="1" applyBorder="1" applyAlignment="1" applyProtection="1">
      <alignment vertical="center"/>
    </xf>
    <xf numFmtId="164" fontId="54" fillId="0" borderId="145" xfId="218" applyNumberFormat="1" applyFont="1" applyFill="1" applyBorder="1" applyProtection="1"/>
    <xf numFmtId="0" fontId="61" fillId="0" borderId="83" xfId="218" applyFont="1" applyFill="1" applyBorder="1" applyAlignment="1" applyProtection="1">
      <alignment vertical="center"/>
    </xf>
    <xf numFmtId="43" fontId="63" fillId="25" borderId="146" xfId="219" applyFont="1" applyFill="1" applyBorder="1" applyAlignment="1" applyProtection="1">
      <alignment vertical="center"/>
    </xf>
    <xf numFmtId="6" fontId="61" fillId="0" borderId="147" xfId="218" applyNumberFormat="1" applyFont="1" applyFill="1" applyBorder="1" applyAlignment="1" applyProtection="1">
      <alignment vertical="center"/>
      <protection locked="0"/>
    </xf>
    <xf numFmtId="6" fontId="61" fillId="0" borderId="148" xfId="218" applyNumberFormat="1" applyFont="1" applyFill="1" applyBorder="1" applyAlignment="1" applyProtection="1">
      <alignment vertical="center"/>
      <protection locked="0"/>
    </xf>
    <xf numFmtId="6" fontId="61" fillId="0" borderId="149" xfId="218" applyNumberFormat="1" applyFont="1" applyFill="1" applyBorder="1" applyAlignment="1" applyProtection="1">
      <alignment vertical="center"/>
      <protection locked="0"/>
    </xf>
    <xf numFmtId="0" fontId="77" fillId="0" borderId="10" xfId="218" applyFont="1" applyFill="1" applyBorder="1" applyAlignment="1" applyProtection="1">
      <alignment vertical="center"/>
    </xf>
    <xf numFmtId="0" fontId="61" fillId="0" borderId="90" xfId="218" applyFont="1" applyFill="1" applyBorder="1" applyAlignment="1" applyProtection="1">
      <alignment horizontal="left" vertical="center" indent="1"/>
    </xf>
    <xf numFmtId="0" fontId="63" fillId="0" borderId="90" xfId="218" applyFont="1" applyFill="1" applyBorder="1" applyAlignment="1" applyProtection="1">
      <alignment vertical="center"/>
    </xf>
    <xf numFmtId="0" fontId="61" fillId="0" borderId="90" xfId="218" applyFont="1" applyFill="1" applyBorder="1" applyAlignment="1" applyProtection="1">
      <alignment vertical="center"/>
    </xf>
    <xf numFmtId="164" fontId="61" fillId="0" borderId="150" xfId="218" applyNumberFormat="1" applyFont="1" applyFill="1" applyBorder="1" applyAlignment="1" applyProtection="1">
      <alignment vertical="center"/>
    </xf>
    <xf numFmtId="0" fontId="61" fillId="0" borderId="53" xfId="218" applyFont="1" applyFill="1" applyBorder="1" applyAlignment="1" applyProtection="1">
      <alignment vertical="center"/>
    </xf>
    <xf numFmtId="43" fontId="63" fillId="25" borderId="89" xfId="219" applyFont="1" applyFill="1" applyBorder="1" applyAlignment="1" applyProtection="1">
      <alignment vertical="center"/>
    </xf>
    <xf numFmtId="6" fontId="61" fillId="0" borderId="151" xfId="218" applyNumberFormat="1" applyFont="1" applyFill="1" applyBorder="1" applyAlignment="1" applyProtection="1">
      <alignment vertical="center"/>
      <protection locked="0"/>
    </xf>
    <xf numFmtId="6" fontId="61" fillId="0" borderId="152" xfId="218" applyNumberFormat="1" applyFont="1" applyFill="1" applyBorder="1" applyAlignment="1" applyProtection="1">
      <alignment vertical="center"/>
      <protection locked="0"/>
    </xf>
    <xf numFmtId="6" fontId="61" fillId="0" borderId="153" xfId="218" applyNumberFormat="1" applyFont="1" applyFill="1" applyBorder="1" applyAlignment="1" applyProtection="1">
      <alignment vertical="center"/>
      <protection locked="0"/>
    </xf>
    <xf numFmtId="0" fontId="78" fillId="0" borderId="10" xfId="218" applyFont="1" applyFill="1" applyBorder="1" applyAlignment="1" applyProtection="1">
      <alignment vertical="center"/>
    </xf>
    <xf numFmtId="7" fontId="61" fillId="0" borderId="11" xfId="218" applyNumberFormat="1" applyFont="1" applyFill="1" applyBorder="1" applyAlignment="1" applyProtection="1">
      <alignment vertical="center"/>
    </xf>
    <xf numFmtId="0" fontId="61" fillId="0" borderId="13" xfId="218" applyFont="1" applyFill="1" applyBorder="1" applyAlignment="1" applyProtection="1">
      <alignment horizontal="left" vertical="center" indent="1"/>
    </xf>
    <xf numFmtId="0" fontId="63" fillId="0" borderId="13" xfId="218" applyFont="1" applyFill="1" applyBorder="1" applyAlignment="1" applyProtection="1">
      <alignment vertical="center"/>
    </xf>
    <xf numFmtId="0" fontId="61" fillId="0" borderId="13" xfId="218" applyFont="1" applyFill="1" applyBorder="1" applyAlignment="1" applyProtection="1">
      <alignment vertical="center"/>
    </xf>
    <xf numFmtId="43" fontId="63" fillId="25" borderId="154" xfId="219" applyFont="1" applyFill="1" applyBorder="1" applyAlignment="1" applyProtection="1">
      <alignment vertical="center"/>
    </xf>
    <xf numFmtId="6" fontId="61" fillId="0" borderId="155" xfId="218" applyNumberFormat="1" applyFont="1" applyFill="1" applyBorder="1" applyAlignment="1" applyProtection="1">
      <alignment vertical="center"/>
      <protection locked="0"/>
    </xf>
    <xf numFmtId="6" fontId="61" fillId="0" borderId="156" xfId="218" applyNumberFormat="1" applyFont="1" applyFill="1" applyBorder="1" applyAlignment="1" applyProtection="1">
      <alignment vertical="center"/>
      <protection locked="0"/>
    </xf>
    <xf numFmtId="6" fontId="61" fillId="0" borderId="157" xfId="218" applyNumberFormat="1" applyFont="1" applyFill="1" applyBorder="1" applyAlignment="1" applyProtection="1">
      <alignment vertical="center"/>
      <protection locked="0"/>
    </xf>
    <xf numFmtId="0" fontId="63" fillId="0" borderId="0" xfId="218" applyFont="1" applyFill="1" applyBorder="1" applyAlignment="1" applyProtection="1">
      <alignment horizontal="left" vertical="center"/>
    </xf>
    <xf numFmtId="6" fontId="61" fillId="25" borderId="60" xfId="218" applyNumberFormat="1" applyFont="1" applyFill="1" applyBorder="1" applyAlignment="1" applyProtection="1">
      <alignment horizontal="right" vertical="center"/>
    </xf>
    <xf numFmtId="6" fontId="61" fillId="25" borderId="61" xfId="218" applyNumberFormat="1" applyFont="1" applyFill="1" applyBorder="1" applyAlignment="1" applyProtection="1">
      <alignment horizontal="right" vertical="center"/>
    </xf>
    <xf numFmtId="6" fontId="61" fillId="25" borderId="62" xfId="218" applyNumberFormat="1" applyFont="1" applyFill="1" applyBorder="1" applyAlignment="1" applyProtection="1">
      <alignment horizontal="right" vertical="center"/>
    </xf>
    <xf numFmtId="43" fontId="61" fillId="0" borderId="0" xfId="219" applyFont="1" applyFill="1" applyAlignment="1" applyProtection="1">
      <alignment vertical="center"/>
    </xf>
    <xf numFmtId="6" fontId="61" fillId="27" borderId="12" xfId="218" applyNumberFormat="1" applyFont="1" applyFill="1" applyBorder="1" applyAlignment="1" applyProtection="1">
      <alignment horizontal="right" vertical="center"/>
    </xf>
    <xf numFmtId="6" fontId="61" fillId="27" borderId="0" xfId="218" applyNumberFormat="1" applyFont="1" applyFill="1" applyBorder="1" applyAlignment="1" applyProtection="1">
      <alignment horizontal="right" vertical="center"/>
    </xf>
    <xf numFmtId="6" fontId="61" fillId="27" borderId="27" xfId="218" applyNumberFormat="1" applyFont="1" applyFill="1" applyBorder="1" applyAlignment="1" applyProtection="1">
      <alignment horizontal="right" vertical="center"/>
    </xf>
    <xf numFmtId="0" fontId="61" fillId="0" borderId="75" xfId="218" applyFont="1" applyFill="1" applyBorder="1" applyAlignment="1" applyProtection="1">
      <alignment horizontal="left" vertical="center"/>
    </xf>
    <xf numFmtId="0" fontId="63" fillId="0" borderId="75" xfId="218" applyFont="1" applyFill="1" applyBorder="1" applyAlignment="1" applyProtection="1">
      <alignment vertical="center"/>
    </xf>
    <xf numFmtId="164" fontId="61" fillId="0" borderId="145" xfId="218" applyNumberFormat="1" applyFont="1" applyFill="1" applyBorder="1" applyAlignment="1" applyProtection="1">
      <alignment vertical="center"/>
    </xf>
    <xf numFmtId="6" fontId="61" fillId="0" borderId="55" xfId="218" applyNumberFormat="1" applyFont="1" applyFill="1" applyBorder="1" applyAlignment="1" applyProtection="1">
      <alignment horizontal="right" vertical="center"/>
      <protection locked="0"/>
    </xf>
    <xf numFmtId="0" fontId="61" fillId="0" borderId="13" xfId="218" applyFont="1" applyFill="1" applyBorder="1" applyAlignment="1" applyProtection="1">
      <alignment horizontal="left" vertical="center"/>
    </xf>
    <xf numFmtId="0" fontId="63" fillId="25" borderId="154" xfId="218" applyNumberFormat="1" applyFont="1" applyFill="1" applyBorder="1" applyAlignment="1" applyProtection="1">
      <alignment vertical="center"/>
    </xf>
    <xf numFmtId="6" fontId="61" fillId="0" borderId="59" xfId="218" applyNumberFormat="1" applyFont="1" applyFill="1" applyBorder="1" applyAlignment="1" applyProtection="1">
      <alignment horizontal="right" vertical="center"/>
      <protection locked="0"/>
    </xf>
    <xf numFmtId="44" fontId="63" fillId="0" borderId="0" xfId="218" applyNumberFormat="1" applyFont="1" applyFill="1" applyBorder="1" applyAlignment="1" applyProtection="1">
      <alignment vertical="center"/>
    </xf>
    <xf numFmtId="0" fontId="79" fillId="0" borderId="0" xfId="218" applyFont="1" applyFill="1" applyBorder="1" applyAlignment="1" applyProtection="1">
      <alignment horizontal="left" vertical="center"/>
    </xf>
    <xf numFmtId="164" fontId="61" fillId="0" borderId="12" xfId="218" applyNumberFormat="1" applyFont="1" applyFill="1" applyBorder="1" applyAlignment="1" applyProtection="1">
      <alignment vertical="center"/>
    </xf>
    <xf numFmtId="0" fontId="61" fillId="0" borderId="75" xfId="218" applyFont="1" applyFill="1" applyBorder="1" applyAlignment="1" applyProtection="1">
      <alignment vertical="center"/>
    </xf>
    <xf numFmtId="0" fontId="63" fillId="25" borderId="36" xfId="218" applyNumberFormat="1" applyFont="1" applyFill="1" applyBorder="1" applyAlignment="1" applyProtection="1">
      <alignment vertical="center"/>
    </xf>
    <xf numFmtId="6" fontId="61" fillId="0" borderId="158" xfId="218" applyNumberFormat="1" applyFont="1" applyFill="1" applyBorder="1" applyAlignment="1" applyProtection="1">
      <alignment horizontal="right" vertical="center"/>
      <protection locked="0"/>
    </xf>
    <xf numFmtId="6" fontId="61" fillId="0" borderId="159" xfId="218" applyNumberFormat="1" applyFont="1" applyFill="1" applyBorder="1" applyAlignment="1" applyProtection="1">
      <alignment vertical="center"/>
      <protection locked="0"/>
    </xf>
    <xf numFmtId="6" fontId="61" fillId="0" borderId="160" xfId="218" applyNumberFormat="1" applyFont="1" applyFill="1" applyBorder="1" applyAlignment="1" applyProtection="1">
      <alignment vertical="center"/>
      <protection locked="0"/>
    </xf>
    <xf numFmtId="0" fontId="63" fillId="0" borderId="32" xfId="218" applyFont="1" applyFill="1" applyBorder="1" applyAlignment="1" applyProtection="1">
      <alignment horizontal="left" vertical="center"/>
    </xf>
    <xf numFmtId="164" fontId="61" fillId="0" borderId="32" xfId="218" applyNumberFormat="1" applyFont="1" applyFill="1" applyBorder="1" applyAlignment="1" applyProtection="1">
      <alignment vertical="center"/>
    </xf>
    <xf numFmtId="0" fontId="61" fillId="0" borderId="32" xfId="218" applyFont="1" applyFill="1" applyBorder="1" applyAlignment="1" applyProtection="1">
      <alignment vertical="center"/>
    </xf>
    <xf numFmtId="6" fontId="61" fillId="0" borderId="66" xfId="218" applyNumberFormat="1" applyFont="1" applyFill="1" applyBorder="1" applyAlignment="1" applyProtection="1">
      <alignment horizontal="right" vertical="center"/>
      <protection locked="0"/>
    </xf>
    <xf numFmtId="6" fontId="61" fillId="0" borderId="67" xfId="218" applyNumberFormat="1" applyFont="1" applyFill="1" applyBorder="1" applyAlignment="1" applyProtection="1">
      <alignment horizontal="right" vertical="center"/>
      <protection locked="0"/>
    </xf>
    <xf numFmtId="6" fontId="61" fillId="0" borderId="68" xfId="218" applyNumberFormat="1" applyFont="1" applyFill="1" applyBorder="1" applyAlignment="1" applyProtection="1">
      <alignment horizontal="right" vertical="center"/>
      <protection locked="0"/>
    </xf>
    <xf numFmtId="0" fontId="63" fillId="0" borderId="0" xfId="218" applyNumberFormat="1" applyFont="1" applyFill="1" applyBorder="1" applyAlignment="1" applyProtection="1">
      <alignment vertical="center"/>
    </xf>
    <xf numFmtId="6" fontId="61" fillId="25" borderId="69" xfId="218" applyNumberFormat="1" applyFont="1" applyFill="1" applyBorder="1" applyAlignment="1" applyProtection="1">
      <alignment horizontal="right" vertical="center"/>
    </xf>
    <xf numFmtId="6" fontId="61" fillId="25" borderId="70" xfId="218" applyNumberFormat="1" applyFont="1" applyFill="1" applyBorder="1" applyAlignment="1" applyProtection="1">
      <alignment horizontal="right" vertical="center"/>
    </xf>
    <xf numFmtId="6" fontId="61" fillId="25" borderId="71" xfId="218" applyNumberFormat="1" applyFont="1" applyFill="1" applyBorder="1" applyAlignment="1" applyProtection="1">
      <alignment horizontal="right" vertical="center"/>
    </xf>
    <xf numFmtId="6" fontId="63" fillId="0" borderId="138" xfId="218" applyNumberFormat="1" applyFont="1" applyFill="1" applyBorder="1" applyAlignment="1" applyProtection="1">
      <alignment vertical="center"/>
    </xf>
    <xf numFmtId="6" fontId="63" fillId="25" borderId="72" xfId="218" applyNumberFormat="1" applyFont="1" applyFill="1" applyBorder="1" applyAlignment="1" applyProtection="1">
      <alignment vertical="center"/>
    </xf>
    <xf numFmtId="6" fontId="63" fillId="25" borderId="73" xfId="218" applyNumberFormat="1" applyFont="1" applyFill="1" applyBorder="1" applyAlignment="1" applyProtection="1">
      <alignment vertical="center"/>
    </xf>
    <xf numFmtId="6" fontId="63" fillId="25" borderId="74" xfId="218" applyNumberFormat="1" applyFont="1" applyFill="1" applyBorder="1" applyAlignment="1" applyProtection="1">
      <alignment vertical="center"/>
    </xf>
    <xf numFmtId="0" fontId="54" fillId="28" borderId="0" xfId="218" applyFont="1" applyFill="1" applyBorder="1" applyProtection="1"/>
    <xf numFmtId="0" fontId="54" fillId="28" borderId="0" xfId="218" applyFont="1" applyFill="1" applyProtection="1"/>
    <xf numFmtId="0" fontId="68" fillId="0" borderId="0" xfId="218" applyFont="1" applyFill="1" applyBorder="1" applyProtection="1"/>
    <xf numFmtId="6" fontId="61" fillId="0" borderId="167" xfId="218" applyNumberFormat="1" applyFont="1" applyFill="1" applyBorder="1" applyAlignment="1" applyProtection="1">
      <alignment horizontal="right" vertical="center"/>
      <protection locked="0"/>
    </xf>
    <xf numFmtId="6" fontId="61" fillId="0" borderId="168" xfId="218" applyNumberFormat="1" applyFont="1" applyFill="1" applyBorder="1" applyAlignment="1" applyProtection="1">
      <alignment horizontal="right" vertical="center"/>
      <protection locked="0"/>
    </xf>
    <xf numFmtId="6" fontId="61" fillId="0" borderId="169" xfId="218" applyNumberFormat="1" applyFont="1" applyFill="1" applyBorder="1" applyAlignment="1" applyProtection="1">
      <alignment horizontal="right" vertical="center"/>
      <protection locked="0"/>
    </xf>
    <xf numFmtId="6" fontId="61" fillId="0" borderId="170" xfId="218" applyNumberFormat="1" applyFont="1" applyFill="1" applyBorder="1" applyAlignment="1" applyProtection="1">
      <alignment horizontal="right" vertical="center"/>
      <protection locked="0"/>
    </xf>
    <xf numFmtId="6" fontId="61" fillId="0" borderId="7" xfId="218" applyNumberFormat="1" applyFont="1" applyFill="1" applyBorder="1" applyAlignment="1" applyProtection="1">
      <alignment horizontal="right" vertical="center"/>
      <protection locked="0"/>
    </xf>
    <xf numFmtId="6" fontId="61" fillId="0" borderId="171" xfId="218" applyNumberFormat="1" applyFont="1" applyFill="1" applyBorder="1" applyAlignment="1" applyProtection="1">
      <alignment horizontal="right" vertical="center"/>
      <protection locked="0"/>
    </xf>
    <xf numFmtId="6" fontId="61" fillId="0" borderId="177" xfId="218" applyNumberFormat="1" applyFont="1" applyFill="1" applyBorder="1" applyAlignment="1" applyProtection="1">
      <alignment horizontal="right" vertical="center"/>
      <protection locked="0"/>
    </xf>
    <xf numFmtId="6" fontId="61" fillId="0" borderId="178" xfId="218" applyNumberFormat="1" applyFont="1" applyFill="1" applyBorder="1" applyAlignment="1" applyProtection="1">
      <alignment horizontal="right" vertical="center"/>
      <protection locked="0"/>
    </xf>
    <xf numFmtId="6" fontId="61" fillId="0" borderId="179" xfId="218" applyNumberFormat="1" applyFont="1" applyFill="1" applyBorder="1" applyAlignment="1" applyProtection="1">
      <alignment horizontal="right" vertical="center"/>
      <protection locked="0"/>
    </xf>
    <xf numFmtId="49" fontId="61" fillId="0" borderId="0" xfId="218" applyNumberFormat="1" applyFont="1" applyFill="1" applyBorder="1" applyAlignment="1" applyProtection="1">
      <alignment horizontal="left" vertical="center"/>
    </xf>
    <xf numFmtId="44" fontId="61" fillId="0" borderId="0" xfId="218" applyNumberFormat="1" applyFont="1" applyFill="1" applyBorder="1" applyAlignment="1" applyProtection="1">
      <alignment horizontal="right" vertical="center"/>
    </xf>
    <xf numFmtId="44" fontId="74" fillId="0" borderId="0" xfId="218" applyNumberFormat="1" applyFont="1" applyFill="1" applyBorder="1" applyAlignment="1" applyProtection="1">
      <alignment horizontal="right" vertical="center"/>
    </xf>
    <xf numFmtId="6" fontId="61" fillId="25" borderId="180" xfId="218" applyNumberFormat="1" applyFont="1" applyFill="1" applyBorder="1" applyAlignment="1" applyProtection="1">
      <alignment horizontal="right" vertical="center"/>
    </xf>
    <xf numFmtId="6" fontId="61" fillId="25" borderId="181" xfId="218" applyNumberFormat="1" applyFont="1" applyFill="1" applyBorder="1" applyAlignment="1" applyProtection="1">
      <alignment horizontal="right" vertical="center"/>
    </xf>
    <xf numFmtId="6" fontId="61" fillId="25" borderId="182" xfId="218" applyNumberFormat="1" applyFont="1" applyFill="1" applyBorder="1" applyAlignment="1" applyProtection="1">
      <alignment horizontal="right" vertical="center"/>
    </xf>
    <xf numFmtId="0" fontId="61" fillId="25" borderId="184" xfId="218" applyNumberFormat="1" applyFont="1" applyFill="1" applyBorder="1" applyAlignment="1" applyProtection="1">
      <alignment horizontal="right" vertical="center"/>
    </xf>
    <xf numFmtId="0" fontId="61" fillId="25" borderId="185" xfId="218" applyNumberFormat="1" applyFont="1" applyFill="1" applyBorder="1" applyAlignment="1" applyProtection="1">
      <alignment horizontal="right" vertical="center"/>
    </xf>
    <xf numFmtId="6" fontId="61" fillId="25" borderId="105" xfId="218" applyNumberFormat="1" applyFont="1" applyFill="1" applyBorder="1" applyAlignment="1" applyProtection="1">
      <alignment horizontal="right" vertical="center"/>
    </xf>
    <xf numFmtId="6" fontId="61" fillId="25" borderId="106" xfId="218" applyNumberFormat="1" applyFont="1" applyFill="1" applyBorder="1" applyAlignment="1" applyProtection="1">
      <alignment horizontal="right" vertical="center"/>
    </xf>
    <xf numFmtId="6" fontId="61" fillId="25" borderId="107" xfId="218" applyNumberFormat="1" applyFont="1" applyFill="1" applyBorder="1" applyAlignment="1" applyProtection="1">
      <alignment horizontal="right" vertical="center"/>
    </xf>
    <xf numFmtId="6" fontId="61" fillId="0" borderId="0" xfId="218" applyNumberFormat="1" applyFont="1" applyFill="1" applyBorder="1" applyAlignment="1" applyProtection="1">
      <alignment horizontal="right" vertical="center"/>
    </xf>
    <xf numFmtId="6" fontId="61" fillId="0" borderId="94" xfId="218" applyNumberFormat="1" applyFont="1" applyFill="1" applyBorder="1" applyAlignment="1" applyProtection="1">
      <alignment horizontal="right" vertical="center"/>
      <protection locked="0"/>
    </xf>
    <xf numFmtId="6" fontId="61" fillId="0" borderId="45" xfId="218" applyNumberFormat="1" applyFont="1" applyFill="1" applyBorder="1" applyAlignment="1" applyProtection="1">
      <alignment horizontal="right" vertical="center"/>
      <protection locked="0"/>
    </xf>
    <xf numFmtId="6" fontId="61" fillId="0" borderId="95" xfId="218" applyNumberFormat="1" applyFont="1" applyFill="1" applyBorder="1" applyAlignment="1" applyProtection="1">
      <alignment horizontal="right" vertical="center"/>
      <protection locked="0"/>
    </xf>
    <xf numFmtId="6" fontId="61" fillId="0" borderId="38" xfId="218" applyNumberFormat="1" applyFont="1" applyFill="1" applyBorder="1" applyAlignment="1" applyProtection="1">
      <alignment horizontal="right" vertical="center"/>
      <protection locked="0"/>
    </xf>
    <xf numFmtId="6" fontId="61" fillId="0" borderId="39" xfId="218" applyNumberFormat="1" applyFont="1" applyFill="1" applyBorder="1" applyAlignment="1" applyProtection="1">
      <alignment horizontal="right" vertical="center"/>
      <protection locked="0"/>
    </xf>
    <xf numFmtId="6" fontId="61" fillId="0" borderId="40" xfId="218" applyNumberFormat="1" applyFont="1" applyFill="1" applyBorder="1" applyAlignment="1" applyProtection="1">
      <alignment horizontal="right" vertical="center"/>
      <protection locked="0"/>
    </xf>
    <xf numFmtId="6" fontId="61" fillId="25" borderId="41" xfId="218" applyNumberFormat="1" applyFont="1" applyFill="1" applyBorder="1" applyAlignment="1" applyProtection="1">
      <alignment horizontal="right" vertical="center"/>
    </xf>
    <xf numFmtId="6" fontId="61" fillId="25" borderId="42" xfId="218" applyNumberFormat="1" applyFont="1" applyFill="1" applyBorder="1" applyAlignment="1" applyProtection="1">
      <alignment horizontal="right" vertical="center"/>
    </xf>
    <xf numFmtId="6" fontId="61" fillId="25" borderId="43" xfId="218" applyNumberFormat="1" applyFont="1" applyFill="1" applyBorder="1" applyAlignment="1" applyProtection="1">
      <alignment horizontal="right" vertical="center"/>
    </xf>
    <xf numFmtId="0" fontId="61" fillId="25" borderId="186" xfId="218" applyNumberFormat="1" applyFont="1" applyFill="1" applyBorder="1" applyAlignment="1" applyProtection="1">
      <alignment horizontal="right" vertical="center"/>
    </xf>
    <xf numFmtId="0" fontId="61" fillId="25" borderId="187" xfId="218" applyNumberFormat="1" applyFont="1" applyFill="1" applyBorder="1" applyAlignment="1" applyProtection="1">
      <alignment horizontal="right" vertical="center"/>
    </xf>
    <xf numFmtId="0" fontId="61" fillId="25" borderId="188" xfId="218" applyNumberFormat="1" applyFont="1" applyFill="1" applyBorder="1" applyAlignment="1" applyProtection="1">
      <alignment horizontal="right" vertical="center"/>
    </xf>
    <xf numFmtId="6" fontId="61" fillId="25" borderId="48" xfId="218" applyNumberFormat="1" applyFont="1" applyFill="1" applyBorder="1" applyProtection="1"/>
    <xf numFmtId="6" fontId="61" fillId="25" borderId="101" xfId="218" applyNumberFormat="1" applyFont="1" applyFill="1" applyBorder="1" applyProtection="1"/>
    <xf numFmtId="0" fontId="54" fillId="0" borderId="80" xfId="218" applyFont="1" applyFill="1" applyBorder="1" applyProtection="1"/>
    <xf numFmtId="0" fontId="54" fillId="0" borderId="81" xfId="218" applyFont="1" applyFill="1" applyBorder="1" applyProtection="1"/>
    <xf numFmtId="0" fontId="74" fillId="0" borderId="81" xfId="218" applyFont="1" applyFill="1" applyBorder="1" applyAlignment="1" applyProtection="1">
      <alignment vertical="center"/>
    </xf>
    <xf numFmtId="0" fontId="54" fillId="0" borderId="82" xfId="218" applyFont="1" applyFill="1" applyBorder="1" applyProtection="1"/>
    <xf numFmtId="0" fontId="49" fillId="25" borderId="13" xfId="218" applyFont="1" applyFill="1" applyBorder="1" applyAlignment="1" applyProtection="1"/>
    <xf numFmtId="0" fontId="74" fillId="24" borderId="0" xfId="218" applyFont="1" applyFill="1" applyBorder="1" applyAlignment="1" applyProtection="1">
      <alignment vertical="center"/>
    </xf>
    <xf numFmtId="0" fontId="61" fillId="24" borderId="0" xfId="218" applyFont="1" applyFill="1" applyBorder="1" applyAlignment="1" applyProtection="1">
      <alignment vertical="center"/>
    </xf>
    <xf numFmtId="0" fontId="63" fillId="30" borderId="36" xfId="218" applyFont="1" applyFill="1" applyBorder="1" applyAlignment="1" applyProtection="1">
      <alignment horizontal="center" vertical="center"/>
    </xf>
    <xf numFmtId="0" fontId="63" fillId="30" borderId="189" xfId="218" applyFont="1" applyFill="1" applyBorder="1" applyAlignment="1" applyProtection="1">
      <alignment horizontal="center" vertical="center"/>
    </xf>
    <xf numFmtId="0" fontId="61" fillId="0" borderId="0" xfId="218" applyFont="1" applyFill="1" applyBorder="1" applyAlignment="1" applyProtection="1">
      <alignment horizontal="left" vertical="center" indent="1"/>
    </xf>
    <xf numFmtId="6" fontId="61" fillId="0" borderId="135" xfId="218" applyNumberFormat="1" applyFont="1" applyFill="1" applyBorder="1" applyAlignment="1" applyProtection="1">
      <alignment horizontal="right" vertical="center"/>
      <protection locked="0"/>
    </xf>
    <xf numFmtId="6" fontId="61" fillId="0" borderId="136" xfId="218" applyNumberFormat="1" applyFont="1" applyFill="1" applyBorder="1" applyAlignment="1" applyProtection="1">
      <alignment horizontal="right" vertical="center"/>
      <protection locked="0"/>
    </xf>
    <xf numFmtId="49" fontId="63" fillId="0" borderId="22" xfId="218" applyNumberFormat="1" applyFont="1" applyFill="1" applyBorder="1" applyAlignment="1" applyProtection="1">
      <alignment vertical="center"/>
    </xf>
    <xf numFmtId="6" fontId="63" fillId="25" borderId="60" xfId="218" applyNumberFormat="1" applyFont="1" applyFill="1" applyBorder="1" applyAlignment="1" applyProtection="1">
      <alignment vertical="center"/>
    </xf>
    <xf numFmtId="6" fontId="63" fillId="25" borderId="61" xfId="218" applyNumberFormat="1" applyFont="1" applyFill="1" applyBorder="1" applyAlignment="1" applyProtection="1">
      <alignment vertical="center"/>
    </xf>
    <xf numFmtId="6" fontId="63" fillId="25" borderId="62" xfId="218" applyNumberFormat="1" applyFont="1" applyFill="1" applyBorder="1" applyAlignment="1" applyProtection="1">
      <alignment vertical="center"/>
    </xf>
    <xf numFmtId="6" fontId="63" fillId="27" borderId="12" xfId="218" applyNumberFormat="1" applyFont="1" applyFill="1" applyBorder="1" applyAlignment="1" applyProtection="1">
      <alignment vertical="center"/>
    </xf>
    <xf numFmtId="6" fontId="63" fillId="27" borderId="0" xfId="218" applyNumberFormat="1" applyFont="1" applyFill="1" applyBorder="1" applyAlignment="1" applyProtection="1">
      <alignment vertical="center"/>
    </xf>
    <xf numFmtId="6" fontId="63" fillId="27" borderId="27" xfId="218" applyNumberFormat="1" applyFont="1" applyFill="1" applyBorder="1" applyAlignment="1" applyProtection="1">
      <alignment vertical="center"/>
    </xf>
    <xf numFmtId="6" fontId="61" fillId="0" borderId="63" xfId="218" applyNumberFormat="1" applyFont="1" applyFill="1" applyBorder="1" applyAlignment="1" applyProtection="1">
      <alignment vertical="center"/>
      <protection locked="0"/>
    </xf>
    <xf numFmtId="6" fontId="61" fillId="0" borderId="64" xfId="218" applyNumberFormat="1" applyFont="1" applyFill="1" applyBorder="1" applyAlignment="1" applyProtection="1">
      <alignment vertical="center"/>
      <protection locked="0"/>
    </xf>
    <xf numFmtId="6" fontId="61" fillId="0" borderId="65" xfId="218" applyNumberFormat="1" applyFont="1" applyFill="1" applyBorder="1" applyAlignment="1" applyProtection="1">
      <alignment vertical="center"/>
      <protection locked="0"/>
    </xf>
    <xf numFmtId="6" fontId="61" fillId="0" borderId="67" xfId="218" applyNumberFormat="1" applyFont="1" applyFill="1" applyBorder="1" applyAlignment="1" applyProtection="1">
      <alignment vertical="center"/>
      <protection locked="0"/>
    </xf>
    <xf numFmtId="6" fontId="61" fillId="25" borderId="63" xfId="218" applyNumberFormat="1" applyFont="1" applyFill="1" applyBorder="1" applyAlignment="1" applyProtection="1">
      <alignment vertical="center"/>
    </xf>
    <xf numFmtId="6" fontId="63" fillId="25" borderId="64" xfId="218" applyNumberFormat="1" applyFont="1" applyFill="1" applyBorder="1" applyAlignment="1" applyProtection="1">
      <alignment vertical="center"/>
    </xf>
    <xf numFmtId="6" fontId="63" fillId="25" borderId="65" xfId="218" applyNumberFormat="1" applyFont="1" applyFill="1" applyBorder="1" applyAlignment="1" applyProtection="1">
      <alignment vertical="center"/>
    </xf>
    <xf numFmtId="0" fontId="75" fillId="0" borderId="0" xfId="218" applyFont="1" applyFill="1" applyBorder="1" applyAlignment="1" applyProtection="1">
      <alignment vertical="center"/>
    </xf>
    <xf numFmtId="6" fontId="76" fillId="25" borderId="139" xfId="218" applyNumberFormat="1" applyFont="1" applyFill="1" applyBorder="1" applyAlignment="1" applyProtection="1">
      <alignment vertical="center"/>
    </xf>
    <xf numFmtId="6" fontId="76" fillId="25" borderId="140" xfId="218" applyNumberFormat="1" applyFont="1" applyFill="1" applyBorder="1" applyAlignment="1" applyProtection="1">
      <alignment vertical="center"/>
    </xf>
    <xf numFmtId="6" fontId="76" fillId="25" borderId="141" xfId="218" applyNumberFormat="1" applyFont="1" applyFill="1" applyBorder="1" applyAlignment="1" applyProtection="1">
      <alignment vertical="center"/>
    </xf>
    <xf numFmtId="6" fontId="76" fillId="25" borderId="142" xfId="218" applyNumberFormat="1" applyFont="1" applyFill="1" applyBorder="1" applyAlignment="1" applyProtection="1">
      <alignment vertical="center"/>
    </xf>
    <xf numFmtId="6" fontId="76" fillId="25" borderId="143" xfId="218" applyNumberFormat="1" applyFont="1" applyFill="1" applyBorder="1" applyAlignment="1" applyProtection="1">
      <alignment vertical="center"/>
    </xf>
    <xf numFmtId="6" fontId="76" fillId="25" borderId="144" xfId="218" applyNumberFormat="1" applyFont="1" applyFill="1" applyBorder="1" applyAlignment="1" applyProtection="1">
      <alignment vertical="center"/>
    </xf>
    <xf numFmtId="6" fontId="63" fillId="25" borderId="33" xfId="218" applyNumberFormat="1" applyFont="1" applyFill="1" applyBorder="1" applyAlignment="1" applyProtection="1">
      <alignment vertical="center"/>
    </xf>
    <xf numFmtId="6" fontId="63" fillId="25" borderId="109" xfId="218" applyNumberFormat="1" applyFont="1" applyFill="1" applyBorder="1" applyAlignment="1" applyProtection="1">
      <alignment vertical="center"/>
    </xf>
    <xf numFmtId="6" fontId="63" fillId="25" borderId="34" xfId="218" applyNumberFormat="1" applyFont="1" applyFill="1" applyBorder="1" applyAlignment="1" applyProtection="1">
      <alignment vertical="center"/>
    </xf>
    <xf numFmtId="6" fontId="63" fillId="25" borderId="35" xfId="218" applyNumberFormat="1" applyFont="1" applyFill="1" applyBorder="1" applyAlignment="1" applyProtection="1">
      <alignment vertical="center"/>
    </xf>
    <xf numFmtId="0" fontId="74" fillId="29" borderId="0" xfId="218" applyFont="1" applyFill="1" applyBorder="1" applyAlignment="1" applyProtection="1">
      <alignment vertical="center"/>
    </xf>
    <xf numFmtId="10" fontId="63" fillId="0" borderId="90" xfId="218" applyNumberFormat="1" applyFont="1" applyFill="1" applyBorder="1" applyAlignment="1" applyProtection="1">
      <alignment horizontal="center" vertical="center"/>
    </xf>
    <xf numFmtId="0" fontId="63" fillId="0" borderId="90" xfId="218" quotePrefix="1" applyFont="1" applyFill="1" applyBorder="1" applyAlignment="1" applyProtection="1">
      <alignment horizontal="center" vertical="center"/>
    </xf>
    <xf numFmtId="6" fontId="61" fillId="25" borderId="190" xfId="218" applyNumberFormat="1" applyFont="1" applyFill="1" applyBorder="1" applyAlignment="1" applyProtection="1">
      <alignment horizontal="right" vertical="center"/>
    </xf>
    <xf numFmtId="0" fontId="61" fillId="0" borderId="0" xfId="218" applyFont="1" applyFill="1" applyBorder="1" applyAlignment="1" applyProtection="1">
      <alignment horizontal="left" vertical="center"/>
    </xf>
    <xf numFmtId="6" fontId="61" fillId="0" borderId="63" xfId="218" applyNumberFormat="1" applyFont="1" applyFill="1" applyBorder="1" applyAlignment="1" applyProtection="1">
      <alignment horizontal="right" vertical="center"/>
      <protection locked="0"/>
    </xf>
    <xf numFmtId="6" fontId="61" fillId="0" borderId="64" xfId="218" applyNumberFormat="1" applyFont="1" applyFill="1" applyBorder="1" applyAlignment="1" applyProtection="1">
      <alignment horizontal="right" vertical="center"/>
      <protection locked="0"/>
    </xf>
    <xf numFmtId="6" fontId="61" fillId="0" borderId="65" xfId="218" applyNumberFormat="1" applyFont="1" applyFill="1" applyBorder="1" applyAlignment="1" applyProtection="1">
      <alignment horizontal="right" vertical="center"/>
      <protection locked="0"/>
    </xf>
    <xf numFmtId="0" fontId="68" fillId="0" borderId="0" xfId="218" applyFont="1" applyFill="1" applyProtection="1"/>
    <xf numFmtId="0" fontId="63" fillId="30" borderId="191" xfId="218" applyFont="1" applyFill="1" applyBorder="1" applyAlignment="1" applyProtection="1">
      <alignment horizontal="center" vertical="center"/>
    </xf>
    <xf numFmtId="0" fontId="63" fillId="30" borderId="192" xfId="218" applyFont="1" applyFill="1" applyBorder="1" applyAlignment="1" applyProtection="1">
      <alignment horizontal="center" vertical="center"/>
    </xf>
    <xf numFmtId="0" fontId="63" fillId="30" borderId="193" xfId="218" applyFont="1" applyFill="1" applyBorder="1" applyAlignment="1" applyProtection="1">
      <alignment horizontal="center" vertical="center"/>
    </xf>
    <xf numFmtId="6" fontId="61" fillId="0" borderId="197" xfId="218" applyNumberFormat="1" applyFont="1" applyFill="1" applyBorder="1" applyAlignment="1" applyProtection="1">
      <alignment vertical="center"/>
      <protection locked="0"/>
    </xf>
    <xf numFmtId="6" fontId="61" fillId="0" borderId="198" xfId="218" applyNumberFormat="1" applyFont="1" applyFill="1" applyBorder="1" applyAlignment="1" applyProtection="1">
      <alignment vertical="center"/>
      <protection locked="0"/>
    </xf>
    <xf numFmtId="6" fontId="61" fillId="0" borderId="57" xfId="218" applyNumberFormat="1" applyFont="1" applyFill="1" applyBorder="1" applyAlignment="1" applyProtection="1">
      <alignment vertical="center"/>
      <protection locked="0"/>
    </xf>
    <xf numFmtId="6" fontId="61" fillId="0" borderId="58" xfId="218" applyNumberFormat="1" applyFont="1" applyFill="1" applyBorder="1" applyAlignment="1" applyProtection="1">
      <alignment vertical="center"/>
      <protection locked="0"/>
    </xf>
    <xf numFmtId="6" fontId="61" fillId="0" borderId="202" xfId="218" applyNumberFormat="1" applyFont="1" applyFill="1" applyBorder="1" applyAlignment="1" applyProtection="1">
      <alignment vertical="center"/>
      <protection locked="0"/>
    </xf>
    <xf numFmtId="6" fontId="61" fillId="0" borderId="203" xfId="218" applyNumberFormat="1" applyFont="1" applyFill="1" applyBorder="1" applyAlignment="1" applyProtection="1">
      <alignment vertical="center"/>
      <protection locked="0"/>
    </xf>
    <xf numFmtId="0" fontId="61" fillId="25" borderId="183" xfId="218" applyNumberFormat="1" applyFont="1" applyFill="1" applyBorder="1" applyAlignment="1" applyProtection="1">
      <alignment horizontal="right" vertical="center"/>
    </xf>
    <xf numFmtId="6" fontId="61" fillId="0" borderId="186" xfId="218" applyNumberFormat="1" applyFont="1" applyFill="1" applyBorder="1" applyAlignment="1" applyProtection="1">
      <alignment horizontal="right" vertical="center"/>
      <protection locked="0"/>
    </xf>
    <xf numFmtId="6" fontId="61" fillId="0" borderId="187" xfId="218" applyNumberFormat="1" applyFont="1" applyFill="1" applyBorder="1" applyAlignment="1" applyProtection="1">
      <alignment vertical="center"/>
      <protection locked="0"/>
    </xf>
    <xf numFmtId="6" fontId="61" fillId="0" borderId="188" xfId="218" applyNumberFormat="1" applyFont="1" applyFill="1" applyBorder="1" applyAlignment="1" applyProtection="1">
      <alignment vertical="center"/>
      <protection locked="0"/>
    </xf>
    <xf numFmtId="6" fontId="61" fillId="0" borderId="46" xfId="218" applyNumberFormat="1" applyFont="1" applyFill="1" applyBorder="1" applyAlignment="1" applyProtection="1">
      <alignment horizontal="right" vertical="center"/>
      <protection locked="0"/>
    </xf>
    <xf numFmtId="6" fontId="61" fillId="0" borderId="50" xfId="218" applyNumberFormat="1" applyFont="1" applyFill="1" applyBorder="1" applyAlignment="1" applyProtection="1">
      <alignment vertical="center"/>
      <protection locked="0"/>
    </xf>
    <xf numFmtId="6" fontId="61" fillId="0" borderId="47" xfId="218" applyNumberFormat="1" applyFont="1" applyFill="1" applyBorder="1" applyAlignment="1" applyProtection="1">
      <alignment vertical="center"/>
      <protection locked="0"/>
    </xf>
    <xf numFmtId="6" fontId="61" fillId="0" borderId="204" xfId="218" applyNumberFormat="1" applyFont="1" applyFill="1" applyBorder="1" applyAlignment="1" applyProtection="1">
      <alignment horizontal="right" vertical="center"/>
      <protection locked="0"/>
    </xf>
    <xf numFmtId="6" fontId="61" fillId="0" borderId="205" xfId="218" applyNumberFormat="1" applyFont="1" applyFill="1" applyBorder="1" applyAlignment="1" applyProtection="1">
      <alignment vertical="center"/>
      <protection locked="0"/>
    </xf>
    <xf numFmtId="6" fontId="61" fillId="0" borderId="206" xfId="218" applyNumberFormat="1" applyFont="1" applyFill="1" applyBorder="1" applyAlignment="1" applyProtection="1">
      <alignment vertical="center"/>
      <protection locked="0"/>
    </xf>
    <xf numFmtId="0" fontId="54" fillId="0" borderId="111" xfId="218" applyFont="1" applyFill="1" applyBorder="1" applyProtection="1"/>
    <xf numFmtId="0" fontId="79" fillId="0" borderId="111" xfId="218" applyFont="1" applyFill="1" applyBorder="1" applyAlignment="1" applyProtection="1">
      <alignment horizontal="right" vertical="center"/>
    </xf>
    <xf numFmtId="0" fontId="54" fillId="0" borderId="0" xfId="218" applyFont="1" applyFill="1" applyBorder="1" applyAlignment="1" applyProtection="1">
      <alignment horizontal="right"/>
    </xf>
    <xf numFmtId="0" fontId="54" fillId="0" borderId="207" xfId="218" applyFont="1" applyFill="1" applyBorder="1" applyProtection="1"/>
    <xf numFmtId="0" fontId="54" fillId="0" borderId="208" xfId="218" applyFont="1" applyFill="1" applyBorder="1" applyProtection="1"/>
    <xf numFmtId="0" fontId="54" fillId="0" borderId="209" xfId="218" applyFont="1" applyFill="1" applyBorder="1" applyProtection="1"/>
    <xf numFmtId="164" fontId="54" fillId="24" borderId="134" xfId="218" applyNumberFormat="1" applyFont="1" applyFill="1" applyBorder="1" applyProtection="1">
      <protection locked="0"/>
    </xf>
    <xf numFmtId="164" fontId="54" fillId="24" borderId="85" xfId="218" applyNumberFormat="1" applyFont="1" applyFill="1" applyBorder="1" applyProtection="1">
      <protection locked="0"/>
    </xf>
    <xf numFmtId="164" fontId="54" fillId="24" borderId="86" xfId="218" applyNumberFormat="1" applyFont="1" applyFill="1" applyBorder="1" applyProtection="1">
      <protection locked="0"/>
    </xf>
    <xf numFmtId="164" fontId="54" fillId="24" borderId="87" xfId="218" applyNumberFormat="1" applyFont="1" applyFill="1" applyBorder="1" applyProtection="1">
      <protection locked="0"/>
    </xf>
    <xf numFmtId="164" fontId="61" fillId="24" borderId="91" xfId="218" applyNumberFormat="1" applyFont="1" applyFill="1" applyBorder="1" applyAlignment="1" applyProtection="1">
      <alignment vertical="center"/>
      <protection locked="0"/>
    </xf>
    <xf numFmtId="164" fontId="61" fillId="24" borderId="28" xfId="218" applyNumberFormat="1" applyFont="1" applyFill="1" applyBorder="1" applyAlignment="1" applyProtection="1">
      <alignment vertical="center"/>
      <protection locked="0"/>
    </xf>
    <xf numFmtId="164" fontId="61" fillId="24" borderId="92" xfId="218" applyNumberFormat="1" applyFont="1" applyFill="1" applyBorder="1" applyAlignment="1" applyProtection="1">
      <alignment vertical="center"/>
      <protection locked="0"/>
    </xf>
    <xf numFmtId="164" fontId="61" fillId="24" borderId="36" xfId="218" applyNumberFormat="1" applyFont="1" applyFill="1" applyBorder="1" applyAlignment="1" applyProtection="1">
      <alignment vertical="center"/>
      <protection locked="0"/>
    </xf>
    <xf numFmtId="164" fontId="61" fillId="24" borderId="93" xfId="218" applyNumberFormat="1" applyFont="1" applyFill="1" applyBorder="1" applyAlignment="1" applyProtection="1">
      <alignment vertical="center"/>
      <protection locked="0"/>
    </xf>
    <xf numFmtId="164" fontId="82" fillId="0" borderId="138" xfId="218" applyNumberFormat="1" applyFont="1" applyFill="1" applyBorder="1" applyAlignment="1" applyProtection="1">
      <alignment horizontal="center"/>
    </xf>
    <xf numFmtId="9" fontId="82" fillId="0" borderId="0" xfId="218" applyNumberFormat="1" applyFont="1" applyFill="1" applyBorder="1" applyAlignment="1" applyProtection="1">
      <alignment horizontal="center"/>
    </xf>
    <xf numFmtId="0" fontId="79" fillId="0" borderId="0" xfId="218" applyFont="1" applyFill="1" applyBorder="1" applyAlignment="1" applyProtection="1">
      <alignment horizontal="right" vertical="center"/>
    </xf>
    <xf numFmtId="0" fontId="49" fillId="26" borderId="0" xfId="0" applyFont="1" applyFill="1" applyProtection="1"/>
    <xf numFmtId="0" fontId="84" fillId="42" borderId="57" xfId="0" applyFont="1" applyFill="1" applyBorder="1" applyAlignment="1" applyProtection="1">
      <alignment horizontal="left" vertical="center" shrinkToFit="1"/>
      <protection locked="0"/>
    </xf>
    <xf numFmtId="0" fontId="15" fillId="26" borderId="0" xfId="213" applyFont="1" applyFill="1" applyProtection="1"/>
    <xf numFmtId="0" fontId="66" fillId="26" borderId="0" xfId="213" applyFont="1" applyFill="1" applyBorder="1" applyAlignment="1" applyProtection="1">
      <alignment horizontal="center"/>
    </xf>
    <xf numFmtId="3" fontId="83" fillId="26" borderId="0" xfId="213" applyNumberFormat="1" applyFont="1" applyFill="1" applyProtection="1"/>
    <xf numFmtId="0" fontId="15" fillId="26" borderId="118" xfId="213" applyFont="1" applyFill="1" applyBorder="1" applyProtection="1"/>
    <xf numFmtId="0" fontId="15" fillId="26" borderId="120" xfId="213" applyFont="1" applyFill="1" applyBorder="1" applyProtection="1"/>
    <xf numFmtId="0" fontId="15" fillId="26" borderId="0" xfId="213" applyFont="1" applyFill="1" applyProtection="1">
      <protection locked="0"/>
    </xf>
    <xf numFmtId="0" fontId="65" fillId="26" borderId="0" xfId="213" applyFont="1" applyFill="1" applyBorder="1" applyProtection="1">
      <protection locked="0"/>
    </xf>
    <xf numFmtId="0" fontId="49" fillId="0" borderId="0" xfId="218" applyFont="1" applyFill="1" applyBorder="1" applyAlignment="1" applyProtection="1">
      <protection locked="0"/>
    </xf>
    <xf numFmtId="0" fontId="54" fillId="0" borderId="0" xfId="218" applyFont="1" applyFill="1" applyProtection="1">
      <protection locked="0"/>
    </xf>
    <xf numFmtId="5" fontId="61" fillId="0" borderId="211" xfId="218" applyNumberFormat="1" applyFont="1" applyFill="1" applyBorder="1" applyAlignment="1" applyProtection="1">
      <alignment horizontal="right" vertical="center"/>
      <protection locked="0"/>
    </xf>
    <xf numFmtId="165" fontId="49" fillId="41" borderId="114" xfId="0" applyNumberFormat="1" applyFont="1" applyFill="1" applyBorder="1" applyAlignment="1" applyProtection="1">
      <alignment horizontal="right" vertical="center" wrapText="1"/>
    </xf>
    <xf numFmtId="165" fontId="13" fillId="41" borderId="114" xfId="0" applyNumberFormat="1" applyFont="1" applyFill="1" applyBorder="1" applyAlignment="1" applyProtection="1">
      <alignment horizontal="right" vertical="center" wrapText="1"/>
    </xf>
    <xf numFmtId="2" fontId="13" fillId="41" borderId="114" xfId="0" applyNumberFormat="1" applyFont="1" applyFill="1" applyBorder="1" applyAlignment="1" applyProtection="1">
      <alignment horizontal="right" vertical="center" wrapText="1"/>
    </xf>
    <xf numFmtId="6" fontId="61" fillId="25" borderId="102" xfId="218" applyNumberFormat="1" applyFont="1" applyFill="1" applyBorder="1" applyProtection="1"/>
    <xf numFmtId="164" fontId="54" fillId="24" borderId="93" xfId="218" applyNumberFormat="1" applyFont="1" applyFill="1" applyBorder="1" applyProtection="1">
      <protection locked="0"/>
    </xf>
    <xf numFmtId="6" fontId="61" fillId="0" borderId="211" xfId="218" applyNumberFormat="1" applyFont="1" applyFill="1" applyBorder="1" applyAlignment="1" applyProtection="1">
      <alignment horizontal="right" vertical="center"/>
      <protection locked="0"/>
    </xf>
    <xf numFmtId="5" fontId="61" fillId="0" borderId="210" xfId="218" applyNumberFormat="1" applyFont="1" applyFill="1" applyBorder="1" applyAlignment="1" applyProtection="1">
      <alignment vertical="center"/>
      <protection locked="0"/>
    </xf>
    <xf numFmtId="5" fontId="61" fillId="0" borderId="66" xfId="218" applyNumberFormat="1" applyFont="1" applyFill="1" applyBorder="1" applyAlignment="1" applyProtection="1">
      <alignment horizontal="right" vertical="center"/>
      <protection locked="0"/>
    </xf>
    <xf numFmtId="6" fontId="61" fillId="0" borderId="210" xfId="218" applyNumberFormat="1" applyFont="1" applyFill="1" applyBorder="1" applyAlignment="1" applyProtection="1">
      <alignment vertical="center"/>
      <protection locked="0"/>
    </xf>
    <xf numFmtId="0" fontId="26" fillId="0" borderId="123" xfId="214" applyFont="1" applyBorder="1" applyAlignment="1">
      <alignment horizontal="left" wrapText="1"/>
    </xf>
    <xf numFmtId="0" fontId="85" fillId="0" borderId="0" xfId="214" applyNumberFormat="1" applyFont="1" applyBorder="1" applyAlignment="1">
      <alignment horizontal="center" wrapText="1"/>
    </xf>
    <xf numFmtId="5" fontId="85" fillId="0" borderId="0" xfId="214" applyNumberFormat="1" applyFont="1" applyBorder="1" applyAlignment="1">
      <alignment horizontal="center" wrapText="1"/>
    </xf>
    <xf numFmtId="5" fontId="85" fillId="0" borderId="0" xfId="214" applyNumberFormat="1" applyFont="1" applyFill="1" applyBorder="1" applyAlignment="1">
      <alignment horizontal="center" wrapText="1"/>
    </xf>
    <xf numFmtId="0" fontId="86" fillId="0" borderId="0" xfId="214" applyFont="1" applyAlignment="1">
      <alignment horizontal="center" wrapText="1"/>
    </xf>
    <xf numFmtId="0" fontId="26" fillId="0" borderId="0" xfId="214" applyNumberFormat="1" applyFont="1" applyBorder="1" applyAlignment="1">
      <alignment horizontal="center"/>
    </xf>
    <xf numFmtId="5" fontId="26" fillId="0" borderId="0" xfId="214" applyNumberFormat="1" applyFont="1" applyBorder="1" applyAlignment="1">
      <alignment horizontal="center"/>
    </xf>
    <xf numFmtId="5" fontId="26" fillId="0" borderId="0" xfId="214" applyNumberFormat="1" applyFont="1" applyFill="1" applyBorder="1" applyAlignment="1">
      <alignment horizontal="center"/>
    </xf>
    <xf numFmtId="0" fontId="87" fillId="0" borderId="0" xfId="214" applyFont="1"/>
    <xf numFmtId="0" fontId="26" fillId="0" borderId="100" xfId="214" applyNumberFormat="1" applyFont="1" applyBorder="1" applyAlignment="1">
      <alignment horizontal="center"/>
    </xf>
    <xf numFmtId="5" fontId="26" fillId="0" borderId="100" xfId="214" applyNumberFormat="1" applyFont="1" applyBorder="1" applyAlignment="1">
      <alignment horizontal="center"/>
    </xf>
    <xf numFmtId="5" fontId="26" fillId="0" borderId="100" xfId="214" applyNumberFormat="1" applyFont="1" applyFill="1" applyBorder="1" applyAlignment="1">
      <alignment horizontal="center"/>
    </xf>
    <xf numFmtId="0" fontId="85" fillId="44" borderId="132" xfId="214" applyFont="1" applyFill="1" applyBorder="1" applyAlignment="1">
      <alignment horizontal="center" wrapText="1"/>
    </xf>
    <xf numFmtId="0" fontId="85" fillId="44" borderId="116" xfId="214" applyFont="1" applyFill="1" applyBorder="1" applyAlignment="1">
      <alignment horizontal="center" wrapText="1"/>
    </xf>
    <xf numFmtId="0" fontId="26" fillId="44" borderId="116" xfId="214" applyNumberFormat="1" applyFont="1" applyFill="1" applyBorder="1" applyAlignment="1">
      <alignment horizontal="center" wrapText="1"/>
    </xf>
    <xf numFmtId="0" fontId="88" fillId="44" borderId="113" xfId="214" applyNumberFormat="1" applyFont="1" applyFill="1" applyBorder="1" applyAlignment="1">
      <alignment horizontal="center" wrapText="1"/>
    </xf>
    <xf numFmtId="5" fontId="26" fillId="44" borderId="116" xfId="214" applyNumberFormat="1" applyFont="1" applyFill="1" applyBorder="1" applyAlignment="1">
      <alignment horizontal="center" wrapText="1"/>
    </xf>
    <xf numFmtId="0" fontId="85" fillId="44" borderId="116" xfId="214" applyNumberFormat="1" applyFont="1" applyFill="1" applyBorder="1" applyAlignment="1">
      <alignment horizontal="center" wrapText="1"/>
    </xf>
    <xf numFmtId="0" fontId="85" fillId="43" borderId="116" xfId="214" applyNumberFormat="1" applyFont="1" applyFill="1" applyBorder="1" applyAlignment="1">
      <alignment horizontal="center" wrapText="1"/>
    </xf>
    <xf numFmtId="0" fontId="85" fillId="43" borderId="123" xfId="214" applyNumberFormat="1" applyFont="1" applyFill="1" applyBorder="1" applyAlignment="1">
      <alignment horizontal="center" wrapText="1"/>
    </xf>
    <xf numFmtId="0" fontId="87" fillId="0" borderId="0" xfId="214" applyFont="1" applyAlignment="1">
      <alignment wrapText="1"/>
    </xf>
    <xf numFmtId="0" fontId="26" fillId="0" borderId="124" xfId="214" applyFont="1" applyFill="1" applyBorder="1"/>
    <xf numFmtId="0" fontId="26" fillId="0" borderId="14" xfId="214" applyFont="1" applyBorder="1"/>
    <xf numFmtId="0" fontId="26" fillId="0" borderId="21" xfId="214" applyNumberFormat="1" applyFont="1" applyBorder="1" applyAlignment="1">
      <alignment horizontal="center"/>
    </xf>
    <xf numFmtId="0" fontId="87" fillId="0" borderId="0" xfId="214" applyNumberFormat="1" applyFont="1" applyBorder="1" applyAlignment="1">
      <alignment horizontal="center"/>
    </xf>
    <xf numFmtId="5" fontId="87" fillId="0" borderId="21" xfId="214" applyNumberFormat="1" applyFont="1" applyBorder="1" applyAlignment="1">
      <alignment horizontal="center"/>
    </xf>
    <xf numFmtId="5" fontId="87" fillId="0" borderId="0" xfId="214" applyNumberFormat="1" applyFont="1" applyBorder="1" applyAlignment="1">
      <alignment horizontal="center"/>
    </xf>
    <xf numFmtId="5" fontId="87" fillId="0" borderId="21" xfId="214" applyNumberFormat="1" applyFont="1" applyBorder="1"/>
    <xf numFmtId="5" fontId="87" fillId="0" borderId="0" xfId="214" applyNumberFormat="1" applyFont="1" applyBorder="1"/>
    <xf numFmtId="5" fontId="87" fillId="0" borderId="0" xfId="214" applyNumberFormat="1" applyFont="1" applyFill="1" applyBorder="1"/>
    <xf numFmtId="5" fontId="87" fillId="0" borderId="21" xfId="214" applyNumberFormat="1" applyFont="1" applyFill="1" applyBorder="1"/>
    <xf numFmtId="5" fontId="87" fillId="0" borderId="119" xfId="214" applyNumberFormat="1" applyFont="1" applyFill="1" applyBorder="1"/>
    <xf numFmtId="0" fontId="26" fillId="0" borderId="118" xfId="214" applyFont="1" applyBorder="1"/>
    <xf numFmtId="5" fontId="26" fillId="0" borderId="21" xfId="214" applyNumberFormat="1" applyFont="1" applyBorder="1" applyAlignment="1">
      <alignment horizontal="center"/>
    </xf>
    <xf numFmtId="5" fontId="26" fillId="0" borderId="21" xfId="28" applyNumberFormat="1" applyFont="1" applyBorder="1" applyAlignment="1">
      <alignment horizontal="right"/>
    </xf>
    <xf numFmtId="5" fontId="26" fillId="0" borderId="76" xfId="28" applyNumberFormat="1" applyFont="1" applyBorder="1" applyAlignment="1">
      <alignment horizontal="right"/>
    </xf>
    <xf numFmtId="5" fontId="26" fillId="0" borderId="21" xfId="28" applyNumberFormat="1" applyFont="1" applyFill="1" applyBorder="1" applyAlignment="1">
      <alignment horizontal="right"/>
    </xf>
    <xf numFmtId="5" fontId="26" fillId="0" borderId="76" xfId="28" applyNumberFormat="1" applyFont="1" applyFill="1" applyBorder="1" applyAlignment="1">
      <alignment horizontal="right"/>
    </xf>
    <xf numFmtId="5" fontId="85" fillId="0" borderId="21" xfId="28" applyNumberFormat="1" applyFont="1" applyBorder="1" applyAlignment="1">
      <alignment horizontal="right"/>
    </xf>
    <xf numFmtId="5" fontId="85" fillId="0" borderId="21" xfId="28" applyNumberFormat="1" applyFont="1" applyFill="1" applyBorder="1" applyAlignment="1">
      <alignment horizontal="right"/>
    </xf>
    <xf numFmtId="5" fontId="85" fillId="0" borderId="119" xfId="28" applyNumberFormat="1" applyFont="1" applyFill="1" applyBorder="1" applyAlignment="1">
      <alignment horizontal="right"/>
    </xf>
    <xf numFmtId="5" fontId="26" fillId="0" borderId="77" xfId="214" applyNumberFormat="1" applyFont="1" applyBorder="1" applyAlignment="1">
      <alignment horizontal="center"/>
    </xf>
    <xf numFmtId="5" fontId="26" fillId="0" borderId="119" xfId="28" applyNumberFormat="1" applyFont="1" applyFill="1" applyBorder="1" applyAlignment="1">
      <alignment horizontal="right"/>
    </xf>
    <xf numFmtId="0" fontId="26" fillId="0" borderId="118" xfId="214" applyFont="1" applyFill="1" applyBorder="1"/>
    <xf numFmtId="0" fontId="26" fillId="0" borderId="14" xfId="214" applyFont="1" applyFill="1" applyBorder="1"/>
    <xf numFmtId="0" fontId="26" fillId="0" borderId="21" xfId="214" applyNumberFormat="1" applyFont="1" applyFill="1" applyBorder="1" applyAlignment="1">
      <alignment horizontal="center"/>
    </xf>
    <xf numFmtId="0" fontId="26" fillId="0" borderId="118" xfId="214" applyFont="1" applyFill="1" applyBorder="1" applyAlignment="1">
      <alignment horizontal="left"/>
    </xf>
    <xf numFmtId="0" fontId="26" fillId="0" borderId="14" xfId="214" applyFont="1" applyFill="1" applyBorder="1" applyAlignment="1">
      <alignment horizontal="left"/>
    </xf>
    <xf numFmtId="5" fontId="26" fillId="0" borderId="21" xfId="214" applyNumberFormat="1" applyFont="1" applyFill="1" applyBorder="1" applyAlignment="1">
      <alignment horizontal="center"/>
    </xf>
    <xf numFmtId="0" fontId="87" fillId="0" borderId="0" xfId="214" applyFont="1" applyFill="1"/>
    <xf numFmtId="0" fontId="26" fillId="0" borderId="21" xfId="214" applyFont="1" applyBorder="1"/>
    <xf numFmtId="0" fontId="26" fillId="0" borderId="21" xfId="214" applyFont="1" applyFill="1" applyBorder="1"/>
    <xf numFmtId="5" fontId="26" fillId="0" borderId="21" xfId="214" applyNumberFormat="1" applyFont="1" applyBorder="1" applyAlignment="1">
      <alignment horizontal="right"/>
    </xf>
    <xf numFmtId="5" fontId="26" fillId="0" borderId="21" xfId="214" applyNumberFormat="1" applyFont="1" applyFill="1" applyBorder="1" applyAlignment="1">
      <alignment horizontal="right"/>
    </xf>
    <xf numFmtId="5" fontId="26" fillId="0" borderId="76" xfId="214" applyNumberFormat="1" applyFont="1" applyBorder="1" applyAlignment="1">
      <alignment horizontal="right"/>
    </xf>
    <xf numFmtId="5" fontId="26" fillId="0" borderId="119" xfId="214" applyNumberFormat="1" applyFont="1" applyFill="1" applyBorder="1" applyAlignment="1">
      <alignment horizontal="right"/>
    </xf>
    <xf numFmtId="7" fontId="26" fillId="0" borderId="77" xfId="214" applyNumberFormat="1" applyFont="1" applyBorder="1" applyAlignment="1">
      <alignment horizontal="center"/>
    </xf>
    <xf numFmtId="5" fontId="85" fillId="0" borderId="76" xfId="28" applyNumberFormat="1" applyFont="1" applyFill="1" applyBorder="1" applyAlignment="1">
      <alignment horizontal="right"/>
    </xf>
    <xf numFmtId="0" fontId="26" fillId="0" borderId="120" xfId="214" applyFont="1" applyFill="1" applyBorder="1"/>
    <xf numFmtId="0" fontId="26" fillId="0" borderId="127" xfId="214" applyFont="1" applyFill="1" applyBorder="1"/>
    <xf numFmtId="0" fontId="26" fillId="0" borderId="121" xfId="214" applyNumberFormat="1" applyFont="1" applyFill="1" applyBorder="1" applyAlignment="1">
      <alignment horizontal="center"/>
    </xf>
    <xf numFmtId="0" fontId="26" fillId="0" borderId="121" xfId="214" applyNumberFormat="1" applyFont="1" applyBorder="1" applyAlignment="1">
      <alignment horizontal="center"/>
    </xf>
    <xf numFmtId="5" fontId="26" fillId="0" borderId="216" xfId="214" applyNumberFormat="1" applyFont="1" applyBorder="1" applyAlignment="1">
      <alignment horizontal="center"/>
    </xf>
    <xf numFmtId="5" fontId="26" fillId="0" borderId="121" xfId="28" applyNumberFormat="1" applyFont="1" applyBorder="1" applyAlignment="1">
      <alignment horizontal="right"/>
    </xf>
    <xf numFmtId="5" fontId="26" fillId="0" borderId="217" xfId="28" applyNumberFormat="1" applyFont="1" applyBorder="1" applyAlignment="1">
      <alignment horizontal="right"/>
    </xf>
    <xf numFmtId="5" fontId="26" fillId="0" borderId="121" xfId="28" applyNumberFormat="1" applyFont="1" applyFill="1" applyBorder="1" applyAlignment="1">
      <alignment horizontal="right"/>
    </xf>
    <xf numFmtId="5" fontId="26" fillId="0" borderId="217" xfId="28" applyNumberFormat="1" applyFont="1" applyFill="1" applyBorder="1" applyAlignment="1">
      <alignment horizontal="right"/>
    </xf>
    <xf numFmtId="5" fontId="26" fillId="0" borderId="218" xfId="214" applyNumberFormat="1" applyFont="1" applyFill="1" applyBorder="1" applyAlignment="1">
      <alignment horizontal="right"/>
    </xf>
    <xf numFmtId="0" fontId="26" fillId="0" borderId="12" xfId="214" applyFont="1" applyBorder="1"/>
    <xf numFmtId="0" fontId="85" fillId="0" borderId="115" xfId="214" applyFont="1" applyBorder="1" applyAlignment="1">
      <alignment horizontal="left"/>
    </xf>
    <xf numFmtId="0" fontId="85" fillId="0" borderId="113" xfId="214" applyNumberFormat="1" applyFont="1" applyBorder="1" applyAlignment="1">
      <alignment horizontal="center"/>
    </xf>
    <xf numFmtId="0" fontId="85" fillId="0" borderId="116" xfId="214" applyNumberFormat="1" applyFont="1" applyBorder="1" applyAlignment="1">
      <alignment horizontal="center"/>
    </xf>
    <xf numFmtId="0" fontId="26" fillId="0" borderId="116" xfId="214" applyNumberFormat="1" applyFont="1" applyBorder="1" applyAlignment="1">
      <alignment horizontal="center"/>
    </xf>
    <xf numFmtId="5" fontId="26" fillId="0" borderId="128" xfId="214" applyNumberFormat="1" applyFont="1" applyBorder="1" applyAlignment="1">
      <alignment horizontal="center"/>
    </xf>
    <xf numFmtId="10" fontId="26" fillId="0" borderId="12" xfId="214" applyNumberFormat="1" applyFont="1" applyBorder="1"/>
    <xf numFmtId="10" fontId="26" fillId="0" borderId="118" xfId="214" applyNumberFormat="1" applyFont="1" applyBorder="1" applyAlignment="1">
      <alignment horizontal="left"/>
    </xf>
    <xf numFmtId="10" fontId="26" fillId="0" borderId="14" xfId="214" applyNumberFormat="1" applyFont="1" applyBorder="1" applyAlignment="1">
      <alignment horizontal="center"/>
    </xf>
    <xf numFmtId="10" fontId="26" fillId="0" borderId="21" xfId="214" applyNumberFormat="1" applyFont="1" applyBorder="1" applyAlignment="1">
      <alignment horizontal="center"/>
    </xf>
    <xf numFmtId="10" fontId="26" fillId="0" borderId="21" xfId="73" applyNumberFormat="1" applyFont="1" applyBorder="1" applyAlignment="1">
      <alignment horizontal="center"/>
    </xf>
    <xf numFmtId="10" fontId="26" fillId="0" borderId="77" xfId="73" applyNumberFormat="1" applyFont="1" applyBorder="1" applyAlignment="1">
      <alignment horizontal="center"/>
    </xf>
    <xf numFmtId="10" fontId="26" fillId="0" borderId="77" xfId="55" applyNumberFormat="1" applyFont="1" applyBorder="1" applyAlignment="1">
      <alignment horizontal="center"/>
    </xf>
    <xf numFmtId="10" fontId="26" fillId="0" borderId="21" xfId="214" applyNumberFormat="1" applyFont="1" applyFill="1" applyBorder="1" applyAlignment="1">
      <alignment horizontal="right"/>
    </xf>
    <xf numFmtId="10" fontId="87" fillId="0" borderId="0" xfId="214" applyNumberFormat="1" applyFont="1"/>
    <xf numFmtId="0" fontId="85" fillId="0" borderId="118" xfId="214" applyFont="1" applyBorder="1" applyAlignment="1">
      <alignment horizontal="left"/>
    </xf>
    <xf numFmtId="0" fontId="26" fillId="0" borderId="14" xfId="214" applyNumberFormat="1" applyFont="1" applyBorder="1" applyAlignment="1">
      <alignment horizontal="center"/>
    </xf>
    <xf numFmtId="0" fontId="26" fillId="0" borderId="21" xfId="73" applyNumberFormat="1" applyFont="1" applyBorder="1" applyAlignment="1">
      <alignment horizontal="center"/>
    </xf>
    <xf numFmtId="5" fontId="26" fillId="0" borderId="77" xfId="73" applyNumberFormat="1" applyFont="1" applyBorder="1" applyAlignment="1">
      <alignment horizontal="center"/>
    </xf>
    <xf numFmtId="0" fontId="26" fillId="0" borderId="14" xfId="214" applyNumberFormat="1" applyFont="1" applyFill="1" applyBorder="1" applyAlignment="1">
      <alignment horizontal="center"/>
    </xf>
    <xf numFmtId="0" fontId="26" fillId="0" borderId="15" xfId="214" applyFont="1" applyBorder="1"/>
    <xf numFmtId="0" fontId="85" fillId="45" borderId="120" xfId="214" applyFont="1" applyFill="1" applyBorder="1" applyAlignment="1">
      <alignment horizontal="left"/>
    </xf>
    <xf numFmtId="0" fontId="85" fillId="45" borderId="127" xfId="214" applyNumberFormat="1" applyFont="1" applyFill="1" applyBorder="1" applyAlignment="1">
      <alignment horizontal="center"/>
    </xf>
    <xf numFmtId="0" fontId="85" fillId="45" borderId="121" xfId="214" applyNumberFormat="1" applyFont="1" applyFill="1" applyBorder="1" applyAlignment="1">
      <alignment horizontal="center"/>
    </xf>
    <xf numFmtId="0" fontId="26" fillId="45" borderId="121" xfId="214" applyNumberFormat="1" applyFont="1" applyFill="1" applyBorder="1" applyAlignment="1">
      <alignment horizontal="center"/>
    </xf>
    <xf numFmtId="5" fontId="26" fillId="45" borderId="216" xfId="214" applyNumberFormat="1" applyFont="1" applyFill="1" applyBorder="1" applyAlignment="1">
      <alignment horizontal="center"/>
    </xf>
    <xf numFmtId="5" fontId="26" fillId="45" borderId="121" xfId="28" applyNumberFormat="1" applyFont="1" applyFill="1" applyBorder="1" applyAlignment="1">
      <alignment horizontal="right"/>
    </xf>
    <xf numFmtId="5" fontId="26" fillId="45" borderId="122" xfId="28" applyNumberFormat="1" applyFont="1" applyFill="1" applyBorder="1" applyAlignment="1">
      <alignment horizontal="right"/>
    </xf>
    <xf numFmtId="0" fontId="26" fillId="0" borderId="0" xfId="214" applyFont="1"/>
    <xf numFmtId="0" fontId="26" fillId="0" borderId="0" xfId="214" applyNumberFormat="1" applyFont="1" applyAlignment="1">
      <alignment horizontal="center"/>
    </xf>
    <xf numFmtId="5" fontId="26" fillId="0" borderId="0" xfId="214" applyNumberFormat="1" applyFont="1" applyAlignment="1">
      <alignment horizontal="center"/>
    </xf>
    <xf numFmtId="5" fontId="26" fillId="0" borderId="0" xfId="28" applyNumberFormat="1" applyFont="1" applyAlignment="1">
      <alignment horizontal="right"/>
    </xf>
    <xf numFmtId="5" fontId="89" fillId="0" borderId="0" xfId="28" applyNumberFormat="1" applyFont="1" applyAlignment="1">
      <alignment horizontal="right"/>
    </xf>
    <xf numFmtId="5" fontId="26" fillId="0" borderId="0" xfId="28" applyNumberFormat="1" applyFont="1" applyFill="1" applyAlignment="1">
      <alignment horizontal="right"/>
    </xf>
    <xf numFmtId="0" fontId="85" fillId="0" borderId="132" xfId="214" applyFont="1" applyBorder="1"/>
    <xf numFmtId="0" fontId="26" fillId="0" borderId="133" xfId="214" applyFont="1" applyBorder="1"/>
    <xf numFmtId="0" fontId="88" fillId="0" borderId="113" xfId="214" applyNumberFormat="1" applyFont="1" applyBorder="1" applyAlignment="1">
      <alignment horizontal="center"/>
    </xf>
    <xf numFmtId="0" fontId="88" fillId="0" borderId="116" xfId="28" applyNumberFormat="1" applyFont="1" applyBorder="1" applyAlignment="1">
      <alignment horizontal="center"/>
    </xf>
    <xf numFmtId="5" fontId="88" fillId="0" borderId="116" xfId="28" applyNumberFormat="1" applyFont="1" applyBorder="1" applyAlignment="1">
      <alignment horizontal="center"/>
    </xf>
    <xf numFmtId="5" fontId="88" fillId="0" borderId="116" xfId="214" applyNumberFormat="1" applyFont="1" applyBorder="1" applyAlignment="1">
      <alignment horizontal="center"/>
    </xf>
    <xf numFmtId="6" fontId="87" fillId="0" borderId="116" xfId="28" applyNumberFormat="1" applyFont="1" applyBorder="1" applyAlignment="1">
      <alignment horizontal="right"/>
    </xf>
    <xf numFmtId="0" fontId="85" fillId="0" borderId="219" xfId="214" applyFont="1" applyBorder="1"/>
    <xf numFmtId="0" fontId="26" fillId="0" borderId="220" xfId="214" applyFont="1" applyBorder="1"/>
    <xf numFmtId="0" fontId="88" fillId="0" borderId="13" xfId="214" applyNumberFormat="1" applyFont="1" applyBorder="1" applyAlignment="1">
      <alignment horizontal="center"/>
    </xf>
    <xf numFmtId="0" fontId="88" fillId="0" borderId="31" xfId="73" applyNumberFormat="1" applyFont="1" applyBorder="1" applyAlignment="1">
      <alignment horizontal="center"/>
    </xf>
    <xf numFmtId="5" fontId="88" fillId="0" borderId="31" xfId="73" applyNumberFormat="1" applyFont="1" applyBorder="1" applyAlignment="1">
      <alignment horizontal="center"/>
    </xf>
    <xf numFmtId="10" fontId="88" fillId="0" borderId="77" xfId="55" applyNumberFormat="1" applyFont="1" applyBorder="1" applyAlignment="1">
      <alignment horizontal="center"/>
    </xf>
    <xf numFmtId="5" fontId="87" fillId="0" borderId="31" xfId="28" applyNumberFormat="1" applyFont="1" applyFill="1" applyBorder="1" applyAlignment="1">
      <alignment horizontal="right"/>
    </xf>
    <xf numFmtId="0" fontId="85" fillId="0" borderId="12" xfId="214" applyFont="1" applyBorder="1"/>
    <xf numFmtId="0" fontId="26" fillId="0" borderId="108" xfId="214" applyFont="1" applyBorder="1"/>
    <xf numFmtId="0" fontId="88" fillId="0" borderId="14" xfId="214" applyNumberFormat="1" applyFont="1" applyBorder="1" applyAlignment="1">
      <alignment horizontal="center"/>
    </xf>
    <xf numFmtId="0" fontId="88" fillId="0" borderId="77" xfId="214" applyNumberFormat="1" applyFont="1" applyBorder="1" applyAlignment="1">
      <alignment horizontal="center"/>
    </xf>
    <xf numFmtId="0" fontId="88" fillId="0" borderId="21" xfId="73" applyNumberFormat="1" applyFont="1" applyBorder="1" applyAlignment="1">
      <alignment horizontal="center"/>
    </xf>
    <xf numFmtId="5" fontId="88" fillId="0" borderId="21" xfId="73" applyNumberFormat="1" applyFont="1" applyBorder="1" applyAlignment="1">
      <alignment horizontal="center"/>
    </xf>
    <xf numFmtId="5" fontId="88" fillId="0" borderId="21" xfId="214" applyNumberFormat="1" applyFont="1" applyBorder="1" applyAlignment="1">
      <alignment horizontal="center"/>
    </xf>
    <xf numFmtId="0" fontId="85" fillId="0" borderId="15" xfId="214" applyFont="1" applyBorder="1"/>
    <xf numFmtId="0" fontId="26" fillId="0" borderId="114" xfId="214" applyFont="1" applyBorder="1"/>
    <xf numFmtId="6" fontId="88" fillId="0" borderId="127" xfId="214" applyNumberFormat="1" applyFont="1" applyBorder="1" applyAlignment="1">
      <alignment horizontal="center"/>
    </xf>
    <xf numFmtId="6" fontId="88" fillId="0" borderId="121" xfId="214" applyNumberFormat="1" applyFont="1" applyBorder="1" applyAlignment="1">
      <alignment horizontal="center"/>
    </xf>
    <xf numFmtId="0" fontId="87" fillId="0" borderId="0" xfId="214" applyNumberFormat="1" applyFont="1" applyAlignment="1">
      <alignment horizontal="center"/>
    </xf>
    <xf numFmtId="5" fontId="87" fillId="0" borderId="0" xfId="214" applyNumberFormat="1" applyFont="1" applyAlignment="1">
      <alignment horizontal="center"/>
    </xf>
    <xf numFmtId="5" fontId="87" fillId="0" borderId="0" xfId="214" applyNumberFormat="1" applyFont="1"/>
    <xf numFmtId="5" fontId="87" fillId="0" borderId="0" xfId="214" applyNumberFormat="1" applyFont="1" applyFill="1"/>
    <xf numFmtId="0" fontId="84" fillId="42" borderId="221" xfId="0" applyFont="1" applyFill="1" applyBorder="1" applyAlignment="1" applyProtection="1">
      <alignment horizontal="left" vertical="center" shrinkToFit="1"/>
      <protection locked="0"/>
    </xf>
    <xf numFmtId="0" fontId="26" fillId="0" borderId="215" xfId="214" applyFont="1" applyBorder="1" applyAlignment="1">
      <alignment horizontal="left" wrapText="1"/>
    </xf>
    <xf numFmtId="0" fontId="85" fillId="0" borderId="115" xfId="214" applyFont="1" applyBorder="1" applyAlignment="1">
      <alignment horizontal="right" wrapText="1"/>
    </xf>
    <xf numFmtId="0" fontId="85" fillId="0" borderId="125" xfId="214" applyFont="1" applyBorder="1" applyAlignment="1">
      <alignment horizontal="right" wrapText="1"/>
    </xf>
    <xf numFmtId="0" fontId="85" fillId="0" borderId="118" xfId="214" applyFont="1" applyBorder="1" applyAlignment="1">
      <alignment horizontal="right"/>
    </xf>
    <xf numFmtId="0" fontId="85" fillId="0" borderId="120" xfId="214" applyFont="1" applyBorder="1" applyAlignment="1">
      <alignment horizontal="right"/>
    </xf>
    <xf numFmtId="0" fontId="26" fillId="26" borderId="0" xfId="0" applyFont="1" applyFill="1" applyBorder="1" applyAlignment="1" applyProtection="1">
      <alignment horizontal="right"/>
    </xf>
    <xf numFmtId="0" fontId="26" fillId="0" borderId="111" xfId="0" applyFont="1" applyFill="1" applyBorder="1" applyProtection="1"/>
    <xf numFmtId="0" fontId="0" fillId="0" borderId="111" xfId="0" applyFill="1" applyBorder="1" applyProtection="1"/>
    <xf numFmtId="0" fontId="0" fillId="0" borderId="133" xfId="0" applyFill="1" applyBorder="1" applyProtection="1"/>
    <xf numFmtId="0" fontId="0" fillId="0" borderId="0" xfId="0" applyFill="1" applyBorder="1" applyProtection="1"/>
    <xf numFmtId="0" fontId="0" fillId="0" borderId="108" xfId="0" applyFill="1" applyBorder="1" applyProtection="1"/>
    <xf numFmtId="0" fontId="0" fillId="0" borderId="114" xfId="0" applyFill="1" applyBorder="1" applyProtection="1"/>
    <xf numFmtId="0" fontId="0" fillId="0" borderId="15" xfId="0" applyFill="1" applyBorder="1" applyProtection="1"/>
    <xf numFmtId="0" fontId="0" fillId="0" borderId="100" xfId="0" applyFill="1" applyBorder="1" applyProtection="1"/>
    <xf numFmtId="0" fontId="62" fillId="0" borderId="111" xfId="0" applyFont="1" applyFill="1" applyBorder="1" applyAlignment="1" applyProtection="1">
      <alignment vertical="top" wrapText="1"/>
    </xf>
    <xf numFmtId="0" fontId="62" fillId="0" borderId="0" xfId="0" applyFont="1" applyFill="1" applyBorder="1" applyAlignment="1" applyProtection="1">
      <alignment vertical="top" wrapText="1"/>
    </xf>
    <xf numFmtId="0" fontId="71" fillId="0" borderId="132" xfId="0" applyFont="1" applyFill="1" applyBorder="1" applyAlignment="1" applyProtection="1">
      <alignment horizontal="center" vertical="top" wrapText="1"/>
    </xf>
    <xf numFmtId="0" fontId="71" fillId="0" borderId="12" xfId="0" applyFont="1" applyFill="1" applyBorder="1" applyAlignment="1" applyProtection="1">
      <alignment horizontal="center" vertical="top" wrapText="1"/>
    </xf>
    <xf numFmtId="0" fontId="71" fillId="0" borderId="111" xfId="0" applyFont="1" applyFill="1" applyBorder="1" applyAlignment="1" applyProtection="1">
      <alignment horizontal="center" vertical="top" wrapText="1"/>
    </xf>
    <xf numFmtId="0" fontId="71" fillId="0" borderId="132" xfId="0" applyFont="1" applyFill="1" applyBorder="1" applyAlignment="1" applyProtection="1">
      <alignment horizontal="center" vertical="top" wrapText="1"/>
    </xf>
    <xf numFmtId="0" fontId="71" fillId="0" borderId="111" xfId="0" applyFont="1" applyFill="1" applyBorder="1" applyAlignment="1" applyProtection="1">
      <alignment horizontal="center" vertical="top" wrapText="1"/>
    </xf>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71" fillId="0" borderId="12" xfId="0" applyFont="1" applyFill="1" applyBorder="1" applyAlignment="1" applyProtection="1">
      <alignment vertical="top" wrapText="1"/>
    </xf>
    <xf numFmtId="0" fontId="0" fillId="0" borderId="108" xfId="0" applyFill="1" applyBorder="1" applyAlignment="1" applyProtection="1"/>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49" fillId="0" borderId="0" xfId="0" applyFont="1" applyFill="1" applyBorder="1" applyAlignment="1" applyProtection="1">
      <alignment vertical="top" wrapText="1"/>
    </xf>
    <xf numFmtId="0" fontId="26" fillId="0" borderId="0" xfId="0" applyFont="1" applyFill="1" applyBorder="1" applyAlignment="1" applyProtection="1">
      <alignment horizontal="center"/>
    </xf>
    <xf numFmtId="0" fontId="71" fillId="0" borderId="222" xfId="0" applyFont="1" applyFill="1" applyBorder="1" applyAlignment="1" applyProtection="1">
      <alignment horizontal="center" vertical="top" wrapText="1"/>
    </xf>
    <xf numFmtId="0" fontId="0" fillId="0" borderId="222" xfId="0" applyFill="1" applyBorder="1" applyProtection="1"/>
    <xf numFmtId="0" fontId="71" fillId="0" borderId="12" xfId="0" applyFont="1" applyFill="1" applyBorder="1" applyAlignment="1" applyProtection="1">
      <alignment horizontal="center" wrapText="1"/>
    </xf>
    <xf numFmtId="0" fontId="62" fillId="0" borderId="0" xfId="0" applyFont="1" applyFill="1" applyBorder="1" applyAlignment="1" applyProtection="1">
      <alignment wrapText="1"/>
    </xf>
    <xf numFmtId="0" fontId="0" fillId="0" borderId="0" xfId="0" applyFill="1" applyBorder="1" applyAlignment="1" applyProtection="1"/>
    <xf numFmtId="0" fontId="0" fillId="26" borderId="0" xfId="0" applyFill="1" applyBorder="1" applyAlignment="1" applyProtection="1"/>
    <xf numFmtId="0" fontId="0" fillId="26" borderId="0" xfId="0" applyFill="1" applyAlignment="1" applyProtection="1"/>
    <xf numFmtId="0" fontId="0" fillId="26" borderId="0" xfId="0" applyFill="1" applyAlignment="1"/>
    <xf numFmtId="0" fontId="48" fillId="0" borderId="0" xfId="0" applyFont="1" applyFill="1" applyBorder="1" applyAlignment="1" applyProtection="1">
      <alignment wrapText="1"/>
    </xf>
    <xf numFmtId="0" fontId="93" fillId="0" borderId="0" xfId="0" applyFont="1" applyFill="1" applyBorder="1" applyAlignment="1" applyProtection="1"/>
    <xf numFmtId="0" fontId="48" fillId="0" borderId="0" xfId="0" applyFont="1" applyFill="1" applyBorder="1" applyAlignment="1" applyProtection="1">
      <alignment horizontal="right" wrapText="1"/>
    </xf>
    <xf numFmtId="0" fontId="48" fillId="0" borderId="0" xfId="0" applyFont="1" applyFill="1" applyBorder="1" applyAlignment="1" applyProtection="1">
      <alignment horizontal="left" wrapText="1"/>
    </xf>
    <xf numFmtId="0" fontId="62" fillId="0" borderId="0" xfId="0" applyFont="1" applyFill="1" applyBorder="1" applyAlignment="1" applyProtection="1">
      <alignment vertical="center" wrapText="1"/>
    </xf>
    <xf numFmtId="0" fontId="71" fillId="0" borderId="12" xfId="0" applyFont="1" applyFill="1" applyBorder="1" applyAlignment="1" applyProtection="1">
      <alignment horizontal="center" vertical="center" wrapText="1"/>
    </xf>
    <xf numFmtId="0" fontId="0" fillId="0" borderId="108" xfId="0" applyFill="1" applyBorder="1" applyAlignment="1" applyProtection="1">
      <alignment vertical="center"/>
    </xf>
    <xf numFmtId="0" fontId="0" fillId="26" borderId="0" xfId="0" applyFill="1" applyBorder="1" applyAlignment="1" applyProtection="1">
      <alignment vertical="center"/>
    </xf>
    <xf numFmtId="0" fontId="0" fillId="26" borderId="0" xfId="0" applyFill="1" applyAlignment="1" applyProtection="1">
      <alignment vertical="center"/>
    </xf>
    <xf numFmtId="0" fontId="0" fillId="26" borderId="0" xfId="0" applyFill="1" applyAlignment="1">
      <alignment vertical="center"/>
    </xf>
    <xf numFmtId="0" fontId="0" fillId="0" borderId="224" xfId="0" applyFill="1" applyBorder="1" applyProtection="1"/>
    <xf numFmtId="0" fontId="0" fillId="0" borderId="224" xfId="0" applyFill="1" applyBorder="1" applyAlignment="1" applyProtection="1"/>
    <xf numFmtId="0" fontId="53" fillId="26" borderId="0" xfId="213" applyFont="1" applyFill="1" applyBorder="1" applyAlignment="1" applyProtection="1">
      <alignment wrapText="1"/>
    </xf>
    <xf numFmtId="0" fontId="49" fillId="0" borderId="0" xfId="0" applyFont="1" applyFill="1" applyBorder="1" applyAlignment="1" applyProtection="1">
      <alignment horizontal="left" wrapText="1"/>
    </xf>
    <xf numFmtId="0" fontId="48" fillId="0" borderId="0" xfId="0" applyFont="1" applyFill="1" applyBorder="1" applyAlignment="1" applyProtection="1">
      <alignment horizontal="right" wrapText="1"/>
    </xf>
    <xf numFmtId="0" fontId="53" fillId="26" borderId="0" xfId="213" applyFont="1" applyFill="1" applyBorder="1" applyAlignment="1" applyProtection="1">
      <alignment horizontal="left" wrapText="1"/>
    </xf>
    <xf numFmtId="0" fontId="49" fillId="0" borderId="0" xfId="0" applyFont="1" applyFill="1" applyBorder="1" applyAlignment="1" applyProtection="1">
      <alignment horizontal="center" vertical="top" wrapText="1"/>
    </xf>
    <xf numFmtId="0" fontId="49" fillId="0" borderId="0" xfId="0" applyFont="1" applyFill="1" applyBorder="1" applyAlignment="1" applyProtection="1">
      <alignment wrapText="1"/>
    </xf>
    <xf numFmtId="0" fontId="49" fillId="0" borderId="24" xfId="0" applyFont="1" applyFill="1" applyBorder="1" applyAlignment="1" applyProtection="1">
      <alignment horizontal="center" vertical="top" wrapText="1"/>
    </xf>
    <xf numFmtId="0" fontId="68" fillId="0" borderId="0" xfId="0" applyFont="1" applyFill="1" applyBorder="1" applyAlignment="1" applyProtection="1">
      <alignment horizontal="center" vertical="top" wrapText="1"/>
    </xf>
    <xf numFmtId="1" fontId="85" fillId="0" borderId="0" xfId="0" applyNumberFormat="1" applyFont="1" applyFill="1" applyBorder="1" applyAlignment="1" applyProtection="1">
      <alignment horizontal="center"/>
    </xf>
    <xf numFmtId="0" fontId="85" fillId="0" borderId="0" xfId="0" applyFont="1" applyFill="1" applyBorder="1" applyAlignment="1" applyProtection="1">
      <alignment horizontal="center"/>
    </xf>
    <xf numFmtId="0" fontId="68" fillId="38" borderId="21" xfId="0" applyFont="1" applyFill="1" applyBorder="1" applyAlignment="1" applyProtection="1">
      <alignment horizontal="center" vertical="center" wrapText="1"/>
    </xf>
    <xf numFmtId="0" fontId="68" fillId="38" borderId="77" xfId="0" applyFont="1" applyFill="1" applyBorder="1" applyAlignment="1" applyProtection="1">
      <alignment horizontal="center" vertical="center" wrapText="1"/>
    </xf>
    <xf numFmtId="0" fontId="68" fillId="38" borderId="21" xfId="0" applyFont="1" applyFill="1" applyBorder="1" applyAlignment="1" applyProtection="1">
      <alignment horizontal="center" vertical="top" wrapText="1"/>
    </xf>
    <xf numFmtId="0" fontId="87" fillId="0" borderId="17" xfId="0" applyFont="1" applyFill="1" applyBorder="1" applyAlignment="1" applyProtection="1">
      <alignment horizontal="right"/>
    </xf>
    <xf numFmtId="0" fontId="87" fillId="0" borderId="0" xfId="0" applyFont="1" applyFill="1" applyBorder="1" applyAlignment="1" applyProtection="1">
      <alignment horizontal="right"/>
    </xf>
    <xf numFmtId="0" fontId="0" fillId="26" borderId="17" xfId="0" applyFill="1" applyBorder="1"/>
    <xf numFmtId="0" fontId="53" fillId="0" borderId="0" xfId="213" applyFont="1" applyFill="1" applyBorder="1" applyAlignment="1" applyProtection="1">
      <alignment horizontal="left" wrapText="1"/>
    </xf>
    <xf numFmtId="0" fontId="68" fillId="0" borderId="0" xfId="0" applyFont="1" applyFill="1" applyBorder="1" applyAlignment="1" applyProtection="1">
      <alignment horizontal="center" vertical="center" wrapText="1"/>
    </xf>
    <xf numFmtId="0" fontId="0" fillId="0" borderId="0" xfId="0" applyFill="1"/>
    <xf numFmtId="9" fontId="48" fillId="0" borderId="0" xfId="207" applyFont="1" applyFill="1" applyBorder="1" applyAlignment="1" applyProtection="1">
      <alignment horizontal="center" vertical="center" wrapText="1"/>
    </xf>
    <xf numFmtId="0" fontId="71" fillId="0" borderId="224" xfId="0" applyFont="1" applyFill="1" applyBorder="1" applyAlignment="1" applyProtection="1">
      <alignment horizontal="center" vertical="top" wrapText="1"/>
    </xf>
    <xf numFmtId="0" fontId="0" fillId="0" borderId="0" xfId="0" applyFill="1" applyBorder="1" applyAlignment="1" applyProtection="1">
      <alignment horizontal="left"/>
    </xf>
    <xf numFmtId="0" fontId="8" fillId="26" borderId="0" xfId="213" applyFont="1" applyFill="1" applyBorder="1" applyAlignment="1" applyProtection="1">
      <alignment horizontal="center" wrapText="1"/>
    </xf>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53" fillId="26" borderId="0" xfId="213" applyFont="1" applyFill="1" applyBorder="1" applyAlignment="1" applyProtection="1">
      <alignment horizontal="left" wrapText="1"/>
    </xf>
    <xf numFmtId="0" fontId="49" fillId="0" borderId="0" xfId="0" applyFont="1" applyFill="1" applyBorder="1" applyProtection="1"/>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53" fillId="26" borderId="0" xfId="213" applyFont="1" applyFill="1" applyBorder="1" applyAlignment="1" applyProtection="1">
      <alignment horizontal="left" wrapText="1"/>
    </xf>
    <xf numFmtId="0" fontId="0" fillId="0" borderId="224" xfId="0" applyFill="1" applyBorder="1" applyAlignment="1" applyProtection="1">
      <alignment vertical="center"/>
    </xf>
    <xf numFmtId="0" fontId="62" fillId="0" borderId="0" xfId="0" applyFont="1" applyFill="1" applyBorder="1" applyAlignment="1" applyProtection="1">
      <alignment horizontal="left" vertical="center" wrapText="1"/>
    </xf>
    <xf numFmtId="0" fontId="68" fillId="0" borderId="0" xfId="0" applyFont="1"/>
    <xf numFmtId="0" fontId="94" fillId="0" borderId="0" xfId="0" applyFont="1"/>
    <xf numFmtId="0" fontId="54" fillId="0" borderId="0" xfId="0" applyFont="1"/>
    <xf numFmtId="0" fontId="49" fillId="0" borderId="21" xfId="0" applyFont="1" applyFill="1" applyBorder="1" applyAlignment="1" applyProtection="1">
      <alignment wrapText="1"/>
    </xf>
    <xf numFmtId="0" fontId="15" fillId="26" borderId="132" xfId="213" applyFont="1" applyFill="1" applyBorder="1"/>
    <xf numFmtId="0" fontId="15" fillId="26" borderId="222" xfId="213" applyFont="1" applyFill="1" applyBorder="1"/>
    <xf numFmtId="0" fontId="15" fillId="26" borderId="133" xfId="213" applyFont="1" applyFill="1" applyBorder="1"/>
    <xf numFmtId="0" fontId="15" fillId="26" borderId="12" xfId="213" applyFont="1" applyFill="1" applyBorder="1"/>
    <xf numFmtId="0" fontId="15" fillId="26" borderId="0" xfId="213" applyFont="1" applyFill="1" applyBorder="1"/>
    <xf numFmtId="0" fontId="66" fillId="26" borderId="0" xfId="213" applyFont="1" applyFill="1" applyBorder="1" applyProtection="1"/>
    <xf numFmtId="0" fontId="65" fillId="26" borderId="0" xfId="213" applyFont="1" applyFill="1" applyBorder="1" applyProtection="1"/>
    <xf numFmtId="0" fontId="15" fillId="26" borderId="0" xfId="213" applyFont="1" applyFill="1" applyBorder="1" applyProtection="1"/>
    <xf numFmtId="0" fontId="15" fillId="26" borderId="224" xfId="213" applyFont="1" applyFill="1" applyBorder="1"/>
    <xf numFmtId="0" fontId="80" fillId="26" borderId="0" xfId="213" applyFont="1" applyFill="1" applyBorder="1" applyProtection="1"/>
    <xf numFmtId="0" fontId="53" fillId="26" borderId="0" xfId="213" applyFont="1" applyFill="1" applyBorder="1" applyProtection="1"/>
    <xf numFmtId="0" fontId="15" fillId="26" borderId="12" xfId="213" applyFont="1" applyFill="1" applyBorder="1" applyProtection="1">
      <protection locked="0"/>
    </xf>
    <xf numFmtId="0" fontId="15" fillId="26" borderId="0" xfId="213" applyFont="1" applyFill="1" applyBorder="1" applyProtection="1">
      <protection locked="0"/>
    </xf>
    <xf numFmtId="0" fontId="15" fillId="26" borderId="224" xfId="213" applyFont="1" applyFill="1" applyBorder="1" applyProtection="1">
      <protection locked="0"/>
    </xf>
    <xf numFmtId="3" fontId="15" fillId="26" borderId="0" xfId="213" applyNumberFormat="1" applyFont="1" applyFill="1" applyBorder="1" applyProtection="1">
      <protection locked="0"/>
    </xf>
    <xf numFmtId="0" fontId="15" fillId="26" borderId="12" xfId="213" applyFont="1" applyFill="1" applyBorder="1" applyProtection="1"/>
    <xf numFmtId="0" fontId="15" fillId="26" borderId="224" xfId="213" applyFont="1" applyFill="1" applyBorder="1" applyProtection="1"/>
    <xf numFmtId="0" fontId="62" fillId="0" borderId="224" xfId="0" applyFont="1" applyFill="1" applyBorder="1" applyAlignment="1" applyProtection="1">
      <alignment vertical="center" wrapText="1"/>
    </xf>
    <xf numFmtId="0" fontId="66" fillId="38" borderId="31" xfId="213" applyFont="1" applyFill="1" applyBorder="1" applyAlignment="1" applyProtection="1">
      <alignment horizontal="center"/>
      <protection locked="0"/>
    </xf>
    <xf numFmtId="0" fontId="15" fillId="26" borderId="222" xfId="213" applyFont="1" applyFill="1" applyBorder="1" applyAlignment="1" applyProtection="1"/>
    <xf numFmtId="165" fontId="66" fillId="25" borderId="76" xfId="213" applyNumberFormat="1" applyFont="1" applyFill="1" applyBorder="1" applyAlignment="1" applyProtection="1">
      <alignment horizontal="right"/>
      <protection locked="0"/>
    </xf>
    <xf numFmtId="0" fontId="15" fillId="26" borderId="0" xfId="213" applyFont="1" applyFill="1" applyBorder="1" applyAlignment="1" applyProtection="1"/>
    <xf numFmtId="8" fontId="15" fillId="26" borderId="0" xfId="213" applyNumberFormat="1" applyFont="1" applyFill="1" applyBorder="1" applyProtection="1">
      <protection locked="0"/>
    </xf>
    <xf numFmtId="0" fontId="67" fillId="26" borderId="0" xfId="213" applyFont="1" applyFill="1" applyBorder="1" applyProtection="1"/>
    <xf numFmtId="166" fontId="61" fillId="0" borderId="0" xfId="0" applyNumberFormat="1" applyFont="1" applyFill="1" applyBorder="1" applyAlignment="1" applyProtection="1">
      <alignment wrapText="1"/>
    </xf>
    <xf numFmtId="3" fontId="83" fillId="38" borderId="215" xfId="213" applyNumberFormat="1" applyFont="1" applyFill="1" applyBorder="1" applyAlignment="1" applyProtection="1">
      <alignment horizontal="center" wrapText="1"/>
      <protection locked="0"/>
    </xf>
    <xf numFmtId="166" fontId="54" fillId="0" borderId="0" xfId="0" applyNumberFormat="1" applyFont="1" applyFill="1" applyBorder="1" applyAlignment="1" applyProtection="1">
      <alignment horizontal="center" wrapText="1"/>
    </xf>
    <xf numFmtId="166" fontId="75" fillId="0" borderId="0" xfId="0" applyNumberFormat="1" applyFont="1" applyFill="1" applyBorder="1" applyAlignment="1" applyProtection="1">
      <alignment horizontal="left" wrapText="1"/>
    </xf>
    <xf numFmtId="0" fontId="15" fillId="0" borderId="122" xfId="213" applyFont="1" applyFill="1" applyBorder="1" applyProtection="1"/>
    <xf numFmtId="0" fontId="15" fillId="26" borderId="12" xfId="213" applyFont="1" applyFill="1" applyBorder="1" applyAlignment="1" applyProtection="1">
      <protection locked="0"/>
    </xf>
    <xf numFmtId="0" fontId="15" fillId="26" borderId="0" xfId="213" applyFont="1" applyFill="1" applyBorder="1" applyAlignment="1" applyProtection="1">
      <protection locked="0"/>
    </xf>
    <xf numFmtId="0" fontId="15" fillId="26" borderId="119" xfId="213" applyFont="1" applyFill="1" applyBorder="1" applyAlignment="1" applyProtection="1">
      <protection locked="0"/>
    </xf>
    <xf numFmtId="0" fontId="15" fillId="26" borderId="224" xfId="213" applyFont="1" applyFill="1" applyBorder="1" applyAlignment="1" applyProtection="1">
      <protection locked="0"/>
    </xf>
    <xf numFmtId="0" fontId="15" fillId="26" borderId="0" xfId="213" applyFont="1" applyFill="1" applyAlignment="1" applyProtection="1">
      <protection locked="0"/>
    </xf>
    <xf numFmtId="0" fontId="54" fillId="26" borderId="118" xfId="213" applyFont="1" applyFill="1" applyBorder="1" applyAlignment="1" applyProtection="1">
      <alignment wrapText="1"/>
    </xf>
    <xf numFmtId="6" fontId="65" fillId="26" borderId="21" xfId="213" applyNumberFormat="1" applyFont="1" applyFill="1" applyBorder="1" applyAlignment="1" applyProtection="1">
      <alignment horizontal="right"/>
      <protection locked="0"/>
    </xf>
    <xf numFmtId="6" fontId="65" fillId="26" borderId="76" xfId="213" applyNumberFormat="1" applyFont="1" applyFill="1" applyBorder="1" applyAlignment="1" applyProtection="1">
      <alignment horizontal="right"/>
      <protection locked="0"/>
    </xf>
    <xf numFmtId="165" fontId="66" fillId="25" borderId="121" xfId="213" applyNumberFormat="1" applyFont="1" applyFill="1" applyBorder="1" applyAlignment="1" applyProtection="1">
      <alignment horizontal="right"/>
    </xf>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7" fillId="0" borderId="0" xfId="357"/>
    <xf numFmtId="0" fontId="92" fillId="26" borderId="21" xfId="358" applyFont="1" applyFill="1" applyBorder="1" applyAlignment="1">
      <alignment horizontal="left" vertical="top" wrapText="1"/>
    </xf>
    <xf numFmtId="0" fontId="98" fillId="26" borderId="21" xfId="358" applyFont="1" applyFill="1" applyBorder="1" applyAlignment="1">
      <alignment horizontal="left" vertical="top" wrapText="1"/>
    </xf>
    <xf numFmtId="0" fontId="95" fillId="0" borderId="21" xfId="357" applyFont="1" applyBorder="1" applyAlignment="1">
      <alignment horizontal="left" vertical="top" wrapText="1"/>
    </xf>
    <xf numFmtId="0" fontId="99" fillId="0" borderId="21" xfId="357" applyFont="1" applyBorder="1" applyAlignment="1">
      <alignment horizontal="left" vertical="top" wrapText="1"/>
    </xf>
    <xf numFmtId="0" fontId="95" fillId="0" borderId="0" xfId="357" applyFont="1"/>
    <xf numFmtId="0" fontId="95" fillId="0" borderId="0" xfId="357" applyFont="1" applyAlignment="1" applyProtection="1">
      <alignment horizontal="center" vertical="center"/>
      <protection locked="0"/>
    </xf>
    <xf numFmtId="0" fontId="97" fillId="0" borderId="21" xfId="357" applyFont="1" applyBorder="1" applyAlignment="1">
      <alignment vertical="center" wrapText="1"/>
    </xf>
    <xf numFmtId="0" fontId="97" fillId="0" borderId="21" xfId="357" applyFont="1" applyBorder="1" applyAlignment="1">
      <alignment wrapText="1"/>
    </xf>
    <xf numFmtId="0" fontId="97" fillId="0" borderId="21" xfId="357" applyFont="1" applyBorder="1" applyAlignment="1">
      <alignment horizontal="left" vertical="top" wrapText="1"/>
    </xf>
    <xf numFmtId="0" fontId="98" fillId="0" borderId="21" xfId="357" applyFont="1" applyBorder="1" applyAlignment="1">
      <alignment horizontal="left" vertical="top" wrapText="1"/>
    </xf>
    <xf numFmtId="3" fontId="83" fillId="0" borderId="0" xfId="213" applyNumberFormat="1" applyFont="1" applyFill="1" applyBorder="1" applyAlignment="1" applyProtection="1">
      <alignment horizontal="center" wrapText="1"/>
      <protection locked="0"/>
    </xf>
    <xf numFmtId="0" fontId="48" fillId="26" borderId="0" xfId="213" applyFont="1" applyFill="1" applyBorder="1" applyProtection="1"/>
    <xf numFmtId="0" fontId="66" fillId="26" borderId="118" xfId="213" applyFont="1" applyFill="1" applyBorder="1" applyAlignment="1" applyProtection="1">
      <alignment horizontal="center" wrapText="1"/>
      <protection locked="0"/>
    </xf>
    <xf numFmtId="0" fontId="81" fillId="26" borderId="118" xfId="213" applyFont="1" applyFill="1" applyBorder="1" applyAlignment="1" applyProtection="1">
      <alignment wrapText="1"/>
      <protection locked="0"/>
    </xf>
    <xf numFmtId="0" fontId="66" fillId="26" borderId="77" xfId="213" applyFont="1" applyFill="1" applyBorder="1" applyAlignment="1" applyProtection="1">
      <alignment horizontal="center" wrapText="1"/>
      <protection locked="0"/>
    </xf>
    <xf numFmtId="0" fontId="54" fillId="26" borderId="77" xfId="213" applyFont="1" applyFill="1" applyBorder="1" applyAlignment="1" applyProtection="1">
      <alignment wrapText="1"/>
    </xf>
    <xf numFmtId="0" fontId="81" fillId="26" borderId="77" xfId="213" applyFont="1" applyFill="1" applyBorder="1" applyAlignment="1" applyProtection="1">
      <alignment wrapText="1"/>
      <protection locked="0"/>
    </xf>
    <xf numFmtId="0" fontId="54" fillId="40" borderId="124" xfId="213" applyFont="1" applyFill="1" applyBorder="1" applyAlignment="1" applyProtection="1">
      <alignment wrapText="1"/>
      <protection locked="0"/>
    </xf>
    <xf numFmtId="0" fontId="54" fillId="40" borderId="23" xfId="213" applyFont="1" applyFill="1" applyBorder="1" applyAlignment="1" applyProtection="1">
      <alignment wrapText="1"/>
      <protection locked="0"/>
    </xf>
    <xf numFmtId="6" fontId="65" fillId="40" borderId="21" xfId="213" applyNumberFormat="1" applyFont="1" applyFill="1" applyBorder="1" applyAlignment="1" applyProtection="1">
      <alignment horizontal="right"/>
      <protection locked="0"/>
    </xf>
    <xf numFmtId="0" fontId="54" fillId="40" borderId="118" xfId="213" applyFont="1" applyFill="1" applyBorder="1" applyAlignment="1" applyProtection="1">
      <alignment wrapText="1"/>
    </xf>
    <xf numFmtId="0" fontId="54" fillId="40" borderId="77" xfId="213" applyFont="1" applyFill="1" applyBorder="1" applyAlignment="1" applyProtection="1">
      <alignment wrapText="1"/>
    </xf>
    <xf numFmtId="0" fontId="66" fillId="40" borderId="118" xfId="213" applyFont="1" applyFill="1" applyBorder="1" applyAlignment="1" applyProtection="1">
      <alignment horizontal="center" wrapText="1"/>
      <protection locked="0"/>
    </xf>
    <xf numFmtId="0" fontId="66" fillId="40" borderId="77" xfId="213" applyFont="1" applyFill="1" applyBorder="1" applyAlignment="1" applyProtection="1">
      <alignment horizontal="center" wrapText="1"/>
      <protection locked="0"/>
    </xf>
    <xf numFmtId="0" fontId="15" fillId="40" borderId="119" xfId="213" applyFont="1" applyFill="1" applyBorder="1" applyAlignment="1" applyProtection="1">
      <protection locked="0"/>
    </xf>
    <xf numFmtId="0" fontId="15" fillId="47" borderId="19" xfId="213" applyFont="1" applyFill="1" applyBorder="1" applyAlignment="1" applyProtection="1"/>
    <xf numFmtId="165" fontId="66" fillId="30" borderId="121" xfId="213" applyNumberFormat="1" applyFont="1" applyFill="1" applyBorder="1" applyAlignment="1" applyProtection="1">
      <alignment horizontal="right"/>
    </xf>
    <xf numFmtId="3" fontId="53" fillId="0" borderId="12" xfId="213" applyNumberFormat="1" applyFont="1" applyFill="1" applyBorder="1" applyAlignment="1" applyProtection="1">
      <alignment wrapText="1"/>
      <protection locked="0"/>
    </xf>
    <xf numFmtId="3" fontId="83" fillId="0" borderId="12" xfId="213" applyNumberFormat="1" applyFont="1" applyFill="1" applyBorder="1" applyAlignment="1" applyProtection="1">
      <alignment horizontal="center" wrapText="1"/>
      <protection locked="0"/>
    </xf>
    <xf numFmtId="8" fontId="15" fillId="0" borderId="12" xfId="213" applyNumberFormat="1" applyFont="1" applyFill="1" applyBorder="1" applyProtection="1">
      <protection locked="0"/>
    </xf>
    <xf numFmtId="3" fontId="53" fillId="38" borderId="193" xfId="213" applyNumberFormat="1" applyFont="1" applyFill="1" applyBorder="1" applyAlignment="1" applyProtection="1">
      <alignment horizontal="center" wrapText="1"/>
      <protection locked="0"/>
    </xf>
    <xf numFmtId="3" fontId="53" fillId="0" borderId="0" xfId="213" applyNumberFormat="1" applyFont="1" applyFill="1" applyBorder="1" applyAlignment="1" applyProtection="1">
      <alignment wrapText="1"/>
      <protection locked="0"/>
    </xf>
    <xf numFmtId="8" fontId="15" fillId="0" borderId="0" xfId="213" applyNumberFormat="1" applyFont="1" applyFill="1" applyBorder="1" applyProtection="1">
      <protection locked="0"/>
    </xf>
    <xf numFmtId="0" fontId="8" fillId="26" borderId="0" xfId="213" applyFont="1" applyFill="1" applyBorder="1" applyAlignment="1" applyProtection="1">
      <alignment wrapText="1"/>
    </xf>
    <xf numFmtId="0" fontId="67" fillId="26" borderId="0" xfId="213" applyFont="1" applyFill="1" applyBorder="1" applyAlignment="1" applyProtection="1">
      <alignment horizontal="right"/>
    </xf>
    <xf numFmtId="0" fontId="67" fillId="26" borderId="0" xfId="213" applyFont="1" applyFill="1" applyBorder="1" applyAlignment="1" applyProtection="1">
      <alignment vertical="top"/>
    </xf>
    <xf numFmtId="0" fontId="71"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0" fillId="0" borderId="0" xfId="0" applyFill="1" applyAlignment="1">
      <alignment vertical="center"/>
    </xf>
    <xf numFmtId="0" fontId="0" fillId="0" borderId="0" xfId="0" applyFill="1" applyAlignment="1" applyProtection="1">
      <alignment vertical="center"/>
    </xf>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92" fillId="0" borderId="0" xfId="0" applyFont="1" applyFill="1" applyBorder="1" applyAlignment="1" applyProtection="1">
      <alignment vertical="top" wrapText="1"/>
    </xf>
    <xf numFmtId="0" fontId="92" fillId="0" borderId="0" xfId="0" applyFont="1" applyFill="1" applyBorder="1" applyAlignment="1" applyProtection="1">
      <alignment horizontal="left" vertical="top" wrapText="1"/>
    </xf>
    <xf numFmtId="0" fontId="5" fillId="0" borderId="0" xfId="218" applyFont="1" applyFill="1" applyProtection="1"/>
    <xf numFmtId="0" fontId="49" fillId="38" borderId="110" xfId="0" applyFont="1" applyFill="1" applyBorder="1" applyAlignment="1" applyProtection="1">
      <alignment vertical="top" wrapText="1"/>
    </xf>
    <xf numFmtId="0" fontId="49" fillId="38" borderId="36" xfId="0" applyFont="1" applyFill="1" applyBorder="1" applyAlignment="1" applyProtection="1">
      <alignment vertical="top" wrapText="1"/>
    </xf>
    <xf numFmtId="0" fontId="13" fillId="38" borderId="28" xfId="0" applyFont="1" applyFill="1" applyBorder="1" applyAlignment="1" applyProtection="1">
      <alignment vertical="center" wrapText="1"/>
    </xf>
    <xf numFmtId="0" fontId="11" fillId="38" borderId="28" xfId="0" applyFont="1" applyFill="1" applyBorder="1" applyAlignment="1" applyProtection="1">
      <alignment vertical="center" wrapText="1"/>
    </xf>
    <xf numFmtId="0" fontId="53" fillId="38" borderId="112" xfId="0" applyFont="1" applyFill="1" applyBorder="1" applyAlignment="1" applyProtection="1">
      <alignment horizontal="center" vertical="center" wrapText="1"/>
      <protection locked="0"/>
    </xf>
    <xf numFmtId="3" fontId="13" fillId="51" borderId="36" xfId="0" applyNumberFormat="1" applyFont="1" applyFill="1" applyBorder="1" applyAlignment="1" applyProtection="1">
      <alignment horizontal="right" vertical="center" wrapText="1"/>
      <protection locked="0"/>
    </xf>
    <xf numFmtId="0" fontId="26" fillId="51" borderId="21" xfId="214" applyNumberFormat="1" applyFont="1" applyFill="1" applyBorder="1" applyAlignment="1">
      <alignment horizontal="center"/>
    </xf>
    <xf numFmtId="6" fontId="87" fillId="51" borderId="116" xfId="28" applyNumberFormat="1" applyFont="1" applyFill="1" applyBorder="1" applyAlignment="1">
      <alignment horizontal="right"/>
    </xf>
    <xf numFmtId="6" fontId="87" fillId="51" borderId="117" xfId="28" applyNumberFormat="1" applyFont="1" applyFill="1" applyBorder="1" applyAlignment="1">
      <alignment horizontal="right"/>
    </xf>
    <xf numFmtId="5" fontId="87" fillId="51" borderId="21" xfId="28" applyNumberFormat="1" applyFont="1" applyFill="1" applyBorder="1" applyAlignment="1">
      <alignment horizontal="right"/>
    </xf>
    <xf numFmtId="5" fontId="87" fillId="51" borderId="76" xfId="28" applyNumberFormat="1" applyFont="1" applyFill="1" applyBorder="1" applyAlignment="1">
      <alignment horizontal="right"/>
    </xf>
    <xf numFmtId="5" fontId="87" fillId="41" borderId="31" xfId="28" applyNumberFormat="1" applyFont="1" applyFill="1" applyBorder="1" applyAlignment="1">
      <alignment horizontal="right"/>
    </xf>
    <xf numFmtId="6" fontId="87" fillId="41" borderId="121" xfId="28" applyNumberFormat="1" applyFont="1" applyFill="1" applyBorder="1" applyAlignment="1">
      <alignment horizontal="right"/>
    </xf>
    <xf numFmtId="5" fontId="26" fillId="41" borderId="116" xfId="28" applyNumberFormat="1" applyFont="1" applyFill="1" applyBorder="1" applyAlignment="1">
      <alignment horizontal="right"/>
    </xf>
    <xf numFmtId="5" fontId="26" fillId="41" borderId="123" xfId="28" applyNumberFormat="1" applyFont="1" applyFill="1" applyBorder="1" applyAlignment="1">
      <alignment horizontal="right"/>
    </xf>
    <xf numFmtId="0" fontId="85" fillId="38" borderId="118" xfId="214" applyFont="1" applyFill="1" applyBorder="1" applyAlignment="1">
      <alignment horizontal="center"/>
    </xf>
    <xf numFmtId="0" fontId="85" fillId="38" borderId="14" xfId="214" applyFont="1" applyFill="1" applyBorder="1" applyAlignment="1">
      <alignment horizontal="center"/>
    </xf>
    <xf numFmtId="0" fontId="85" fillId="38" borderId="21" xfId="214" applyNumberFormat="1" applyFont="1" applyFill="1" applyBorder="1" applyAlignment="1">
      <alignment horizontal="center"/>
    </xf>
    <xf numFmtId="0" fontId="26" fillId="38" borderId="21" xfId="214" applyNumberFormat="1" applyFont="1" applyFill="1" applyBorder="1" applyAlignment="1">
      <alignment horizontal="center"/>
    </xf>
    <xf numFmtId="5" fontId="26" fillId="38" borderId="21" xfId="214" applyNumberFormat="1" applyFont="1" applyFill="1" applyBorder="1" applyAlignment="1">
      <alignment horizontal="center"/>
    </xf>
    <xf numFmtId="5" fontId="26" fillId="38" borderId="21" xfId="28" applyNumberFormat="1" applyFont="1" applyFill="1" applyBorder="1" applyAlignment="1">
      <alignment horizontal="right"/>
    </xf>
    <xf numFmtId="5" fontId="26" fillId="38" borderId="76" xfId="28" applyNumberFormat="1" applyFont="1" applyFill="1" applyBorder="1" applyAlignment="1">
      <alignment horizontal="right"/>
    </xf>
    <xf numFmtId="5" fontId="26" fillId="38" borderId="119" xfId="28" applyNumberFormat="1" applyFont="1" applyFill="1" applyBorder="1" applyAlignment="1">
      <alignment horizontal="right"/>
    </xf>
    <xf numFmtId="0" fontId="85" fillId="38" borderId="115" xfId="214" applyFont="1" applyFill="1" applyBorder="1" applyAlignment="1">
      <alignment horizontal="center"/>
    </xf>
    <xf numFmtId="0" fontId="85" fillId="38" borderId="13" xfId="214" applyFont="1" applyFill="1" applyBorder="1" applyAlignment="1">
      <alignment horizontal="center"/>
    </xf>
    <xf numFmtId="0" fontId="85" fillId="38" borderId="13" xfId="214" applyNumberFormat="1" applyFont="1" applyFill="1" applyBorder="1" applyAlignment="1">
      <alignment horizontal="center" wrapText="1"/>
    </xf>
    <xf numFmtId="0" fontId="85" fillId="38" borderId="31" xfId="214" applyNumberFormat="1" applyFont="1" applyFill="1" applyBorder="1" applyAlignment="1">
      <alignment horizontal="center"/>
    </xf>
    <xf numFmtId="5" fontId="85" fillId="38" borderId="31" xfId="214" applyNumberFormat="1" applyFont="1" applyFill="1" applyBorder="1" applyAlignment="1">
      <alignment horizontal="center"/>
    </xf>
    <xf numFmtId="5" fontId="85" fillId="38" borderId="31" xfId="214" applyNumberFormat="1" applyFont="1" applyFill="1" applyBorder="1" applyAlignment="1">
      <alignment horizontal="center" wrapText="1"/>
    </xf>
    <xf numFmtId="0" fontId="85" fillId="38" borderId="20" xfId="214" applyNumberFormat="1" applyFont="1" applyFill="1" applyBorder="1" applyAlignment="1">
      <alignment horizontal="center"/>
    </xf>
    <xf numFmtId="0" fontId="85" fillId="38" borderId="215" xfId="214" applyNumberFormat="1" applyFont="1" applyFill="1" applyBorder="1" applyAlignment="1">
      <alignment horizontal="center"/>
    </xf>
    <xf numFmtId="5" fontId="85" fillId="38" borderId="77" xfId="214" applyNumberFormat="1" applyFont="1" applyFill="1" applyBorder="1" applyAlignment="1">
      <alignment horizontal="center"/>
    </xf>
    <xf numFmtId="5" fontId="85" fillId="38" borderId="21" xfId="28" applyNumberFormat="1" applyFont="1" applyFill="1" applyBorder="1" applyAlignment="1">
      <alignment horizontal="right"/>
    </xf>
    <xf numFmtId="5" fontId="85" fillId="38" borderId="76" xfId="28" applyNumberFormat="1" applyFont="1" applyFill="1" applyBorder="1" applyAlignment="1">
      <alignment horizontal="right"/>
    </xf>
    <xf numFmtId="5" fontId="85" fillId="38" borderId="119" xfId="28" applyNumberFormat="1" applyFont="1" applyFill="1" applyBorder="1" applyAlignment="1">
      <alignment horizontal="right"/>
    </xf>
    <xf numFmtId="6" fontId="87" fillId="41" borderId="217" xfId="28" applyNumberFormat="1" applyFont="1" applyFill="1" applyBorder="1" applyAlignment="1">
      <alignment horizontal="right"/>
    </xf>
    <xf numFmtId="0" fontId="85" fillId="41" borderId="116" xfId="214" applyNumberFormat="1" applyFont="1" applyFill="1" applyBorder="1" applyAlignment="1">
      <alignment horizontal="center" wrapText="1"/>
    </xf>
    <xf numFmtId="0" fontId="26" fillId="0" borderId="31" xfId="214" applyFont="1" applyBorder="1"/>
    <xf numFmtId="0" fontId="26" fillId="0" borderId="31" xfId="214" applyNumberFormat="1" applyFont="1" applyFill="1" applyBorder="1" applyAlignment="1">
      <alignment horizontal="center"/>
    </xf>
    <xf numFmtId="0" fontId="26" fillId="51" borderId="31" xfId="214" applyNumberFormat="1" applyFont="1" applyFill="1" applyBorder="1" applyAlignment="1">
      <alignment horizontal="center"/>
    </xf>
    <xf numFmtId="0" fontId="26" fillId="0" borderId="31" xfId="214" applyNumberFormat="1" applyFont="1" applyBorder="1" applyAlignment="1">
      <alignment horizontal="center"/>
    </xf>
    <xf numFmtId="5" fontId="26" fillId="0" borderId="31" xfId="214" applyNumberFormat="1" applyFont="1" applyBorder="1" applyAlignment="1">
      <alignment horizontal="center"/>
    </xf>
    <xf numFmtId="5" fontId="26" fillId="0" borderId="30" xfId="28" applyNumberFormat="1" applyFont="1" applyBorder="1" applyAlignment="1">
      <alignment horizontal="right"/>
    </xf>
    <xf numFmtId="5" fontId="26" fillId="0" borderId="22" xfId="28" applyNumberFormat="1" applyFont="1" applyBorder="1" applyAlignment="1">
      <alignment horizontal="right"/>
    </xf>
    <xf numFmtId="5" fontId="26" fillId="0" borderId="30" xfId="28" applyNumberFormat="1" applyFont="1" applyFill="1" applyBorder="1" applyAlignment="1">
      <alignment horizontal="right"/>
    </xf>
    <xf numFmtId="5" fontId="26" fillId="0" borderId="22" xfId="28" applyNumberFormat="1" applyFont="1" applyFill="1" applyBorder="1" applyAlignment="1">
      <alignment horizontal="right"/>
    </xf>
    <xf numFmtId="5" fontId="85" fillId="0" borderId="30" xfId="28" applyNumberFormat="1" applyFont="1" applyBorder="1" applyAlignment="1">
      <alignment horizontal="right"/>
    </xf>
    <xf numFmtId="5" fontId="26" fillId="0" borderId="31" xfId="28" applyNumberFormat="1" applyFont="1" applyFill="1" applyBorder="1" applyAlignment="1">
      <alignment horizontal="right"/>
    </xf>
    <xf numFmtId="5" fontId="85" fillId="0" borderId="30" xfId="28" applyNumberFormat="1" applyFont="1" applyFill="1" applyBorder="1" applyAlignment="1">
      <alignment horizontal="right"/>
    </xf>
    <xf numFmtId="5" fontId="85" fillId="0" borderId="229" xfId="28" applyNumberFormat="1" applyFont="1" applyFill="1" applyBorder="1" applyAlignment="1">
      <alignment horizontal="right"/>
    </xf>
    <xf numFmtId="0" fontId="26" fillId="0" borderId="0" xfId="214" applyFont="1" applyBorder="1"/>
    <xf numFmtId="5" fontId="26" fillId="0" borderId="14" xfId="214" applyNumberFormat="1" applyFont="1" applyBorder="1" applyAlignment="1">
      <alignment horizontal="right"/>
    </xf>
    <xf numFmtId="5" fontId="26" fillId="0" borderId="14" xfId="214" applyNumberFormat="1" applyFont="1" applyFill="1" applyBorder="1" applyAlignment="1">
      <alignment horizontal="right"/>
    </xf>
    <xf numFmtId="5" fontId="26" fillId="41" borderId="21" xfId="214" applyNumberFormat="1" applyFont="1" applyFill="1" applyBorder="1" applyAlignment="1">
      <alignment horizontal="right"/>
    </xf>
    <xf numFmtId="5" fontId="26" fillId="41" borderId="21" xfId="28" applyNumberFormat="1" applyFont="1" applyFill="1" applyBorder="1" applyAlignment="1">
      <alignment horizontal="right"/>
    </xf>
    <xf numFmtId="10" fontId="26" fillId="0" borderId="119" xfId="214" applyNumberFormat="1" applyFont="1" applyFill="1" applyBorder="1" applyAlignment="1">
      <alignment horizontal="right"/>
    </xf>
    <xf numFmtId="5" fontId="26" fillId="51" borderId="21" xfId="214" applyNumberFormat="1" applyFont="1" applyFill="1" applyBorder="1" applyAlignment="1">
      <alignment horizontal="right"/>
    </xf>
    <xf numFmtId="5" fontId="26" fillId="51" borderId="119" xfId="214" applyNumberFormat="1" applyFont="1" applyFill="1" applyBorder="1" applyAlignment="1">
      <alignment horizontal="right"/>
    </xf>
    <xf numFmtId="5" fontId="26" fillId="51" borderId="21" xfId="28" applyNumberFormat="1" applyFont="1" applyFill="1" applyBorder="1" applyAlignment="1">
      <alignment horizontal="right"/>
    </xf>
    <xf numFmtId="0" fontId="92" fillId="0" borderId="21" xfId="358" applyFont="1" applyFill="1" applyBorder="1" applyAlignment="1">
      <alignment horizontal="left" vertical="top" wrapText="1"/>
    </xf>
    <xf numFmtId="0" fontId="97" fillId="0" borderId="21" xfId="357" applyFont="1" applyFill="1" applyBorder="1" applyAlignment="1">
      <alignment horizontal="justify" vertical="center"/>
    </xf>
    <xf numFmtId="0" fontId="7" fillId="0" borderId="0" xfId="357" applyFill="1"/>
    <xf numFmtId="0" fontId="98" fillId="0" borderId="21" xfId="357" applyFont="1" applyFill="1" applyBorder="1" applyAlignment="1">
      <alignment horizontal="left" vertical="top" wrapText="1"/>
    </xf>
    <xf numFmtId="0" fontId="97" fillId="0" borderId="21" xfId="357" applyFont="1" applyFill="1" applyBorder="1" applyAlignment="1">
      <alignment horizontal="justify" vertical="top"/>
    </xf>
    <xf numFmtId="0" fontId="98" fillId="0" borderId="21" xfId="358" applyFont="1" applyFill="1" applyBorder="1" applyAlignment="1">
      <alignment horizontal="left" vertical="top" wrapText="1"/>
    </xf>
    <xf numFmtId="0" fontId="67" fillId="49" borderId="21" xfId="357" applyFont="1" applyFill="1" applyBorder="1" applyAlignment="1" applyProtection="1">
      <alignment horizontal="center" vertical="center" wrapText="1"/>
      <protection locked="0"/>
    </xf>
    <xf numFmtId="0" fontId="96" fillId="49" borderId="21" xfId="358" applyFont="1" applyFill="1" applyBorder="1" applyAlignment="1">
      <alignment horizontal="center" vertical="center" wrapText="1"/>
    </xf>
    <xf numFmtId="0" fontId="84" fillId="42" borderId="21" xfId="0" applyFont="1" applyFill="1" applyBorder="1" applyAlignment="1" applyProtection="1">
      <alignment horizontal="left" vertical="center" shrinkToFit="1"/>
      <protection locked="0"/>
    </xf>
    <xf numFmtId="0" fontId="7" fillId="0" borderId="0" xfId="357" applyAlignment="1">
      <alignment vertical="center"/>
    </xf>
    <xf numFmtId="0" fontId="0" fillId="0" borderId="21" xfId="0" applyBorder="1"/>
    <xf numFmtId="0" fontId="0" fillId="0" borderId="21" xfId="0" applyBorder="1" applyAlignment="1"/>
    <xf numFmtId="1" fontId="0" fillId="0" borderId="21" xfId="0" applyNumberFormat="1" applyBorder="1"/>
    <xf numFmtId="0" fontId="26" fillId="0" borderId="21" xfId="0" applyFont="1" applyBorder="1"/>
    <xf numFmtId="9" fontId="0" fillId="0" borderId="21" xfId="0" applyNumberFormat="1" applyBorder="1"/>
    <xf numFmtId="9" fontId="0" fillId="52" borderId="21" xfId="0" applyNumberFormat="1" applyFill="1" applyBorder="1"/>
    <xf numFmtId="9" fontId="0" fillId="0" borderId="21" xfId="207" applyFont="1" applyBorder="1"/>
    <xf numFmtId="0" fontId="26" fillId="38" borderId="21" xfId="0" applyFont="1" applyFill="1" applyBorder="1" applyAlignment="1">
      <alignment wrapText="1"/>
    </xf>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48" fillId="0" borderId="0" xfId="0" applyFont="1" applyFill="1" applyBorder="1" applyAlignment="1" applyProtection="1">
      <alignment horizontal="left" wrapText="1"/>
    </xf>
    <xf numFmtId="0" fontId="48" fillId="0" borderId="0" xfId="0" applyFont="1" applyFill="1" applyBorder="1" applyAlignment="1" applyProtection="1">
      <alignment horizontal="center" wrapText="1"/>
    </xf>
    <xf numFmtId="165" fontId="0" fillId="0" borderId="21" xfId="0" applyNumberFormat="1" applyBorder="1"/>
    <xf numFmtId="0" fontId="85" fillId="38" borderId="21" xfId="0" applyFont="1" applyFill="1" applyBorder="1" applyAlignment="1">
      <alignment wrapText="1"/>
    </xf>
    <xf numFmtId="0" fontId="26" fillId="25" borderId="21" xfId="0" applyFont="1" applyFill="1" applyBorder="1" applyAlignment="1">
      <alignment wrapText="1"/>
    </xf>
    <xf numFmtId="0" fontId="26" fillId="52" borderId="21" xfId="0" applyFont="1" applyFill="1" applyBorder="1" applyAlignment="1">
      <alignment wrapText="1"/>
    </xf>
    <xf numFmtId="0" fontId="0" fillId="25" borderId="21" xfId="0" applyFill="1" applyBorder="1" applyAlignment="1">
      <alignment wrapText="1"/>
    </xf>
    <xf numFmtId="0" fontId="103" fillId="52" borderId="21" xfId="0" applyFont="1" applyFill="1" applyBorder="1" applyAlignment="1">
      <alignment horizontal="left" wrapText="1"/>
    </xf>
    <xf numFmtId="0" fontId="87" fillId="52" borderId="21" xfId="0" applyFont="1" applyFill="1" applyBorder="1" applyAlignment="1">
      <alignment horizontal="left" wrapText="1"/>
    </xf>
    <xf numFmtId="14" fontId="0" fillId="0" borderId="21" xfId="0" applyNumberFormat="1" applyBorder="1"/>
    <xf numFmtId="0" fontId="0" fillId="0" borderId="21" xfId="0" applyBorder="1" applyAlignment="1">
      <alignment horizontal="right"/>
    </xf>
    <xf numFmtId="0" fontId="0" fillId="0" borderId="21" xfId="0" applyNumberFormat="1" applyBorder="1" applyAlignment="1">
      <alignment horizontal="right"/>
    </xf>
    <xf numFmtId="0" fontId="26" fillId="29" borderId="21" xfId="0" applyFont="1" applyFill="1" applyBorder="1" applyAlignment="1">
      <alignment wrapText="1"/>
    </xf>
    <xf numFmtId="0" fontId="49" fillId="29" borderId="21" xfId="0" applyFont="1" applyFill="1" applyBorder="1" applyAlignment="1" applyProtection="1">
      <alignment wrapText="1"/>
    </xf>
    <xf numFmtId="14" fontId="104" fillId="38" borderId="229" xfId="213" applyNumberFormat="1" applyFont="1" applyFill="1" applyBorder="1" applyAlignment="1" applyProtection="1">
      <alignment horizontal="center" wrapText="1"/>
      <protection locked="0"/>
    </xf>
    <xf numFmtId="6" fontId="15" fillId="26" borderId="119" xfId="213" applyNumberFormat="1" applyFont="1" applyFill="1" applyBorder="1" applyProtection="1">
      <protection locked="0"/>
    </xf>
    <xf numFmtId="6" fontId="15" fillId="26" borderId="122" xfId="213" applyNumberFormat="1" applyFont="1" applyFill="1" applyBorder="1" applyProtection="1">
      <protection locked="0"/>
    </xf>
    <xf numFmtId="14" fontId="0" fillId="0" borderId="21" xfId="0" applyNumberFormat="1" applyBorder="1" applyAlignment="1">
      <alignment horizontal="right"/>
    </xf>
    <xf numFmtId="6" fontId="0" fillId="0" borderId="21" xfId="0" applyNumberFormat="1" applyBorder="1" applyAlignment="1"/>
    <xf numFmtId="43" fontId="0" fillId="0" borderId="21" xfId="0" applyNumberFormat="1" applyBorder="1"/>
    <xf numFmtId="9" fontId="26" fillId="52" borderId="21" xfId="0" applyNumberFormat="1" applyFont="1" applyFill="1" applyBorder="1" applyAlignment="1">
      <alignment horizontal="center"/>
    </xf>
    <xf numFmtId="0" fontId="26" fillId="0" borderId="21" xfId="0" applyFont="1" applyBorder="1" applyAlignment="1">
      <alignment horizontal="center"/>
    </xf>
    <xf numFmtId="0" fontId="26" fillId="29" borderId="21" xfId="0" applyFont="1" applyFill="1" applyBorder="1" applyAlignment="1">
      <alignment horizontal="left" wrapText="1"/>
    </xf>
    <xf numFmtId="166" fontId="0" fillId="52" borderId="21" xfId="207" applyNumberFormat="1" applyFont="1" applyFill="1" applyBorder="1"/>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48" fillId="0" borderId="0" xfId="0" applyFont="1" applyFill="1" applyBorder="1" applyAlignment="1" applyProtection="1">
      <alignment horizontal="left" wrapText="1"/>
    </xf>
    <xf numFmtId="0" fontId="48" fillId="0" borderId="13" xfId="0" applyFont="1" applyFill="1" applyBorder="1" applyAlignment="1" applyProtection="1">
      <alignment horizontal="center" wrapText="1"/>
    </xf>
    <xf numFmtId="166" fontId="61" fillId="0" borderId="0" xfId="0" applyNumberFormat="1" applyFont="1" applyFill="1" applyBorder="1" applyAlignment="1" applyProtection="1">
      <alignment horizontal="center" wrapText="1"/>
    </xf>
    <xf numFmtId="0" fontId="62" fillId="0" borderId="0" xfId="0" applyFont="1" applyFill="1" applyBorder="1" applyAlignment="1" applyProtection="1">
      <alignment horizontal="right" vertical="center" wrapText="1"/>
    </xf>
    <xf numFmtId="166" fontId="92" fillId="0" borderId="0" xfId="0" applyNumberFormat="1" applyFont="1" applyFill="1" applyBorder="1" applyAlignment="1" applyProtection="1">
      <alignment horizontal="center" wrapText="1"/>
    </xf>
    <xf numFmtId="0" fontId="53" fillId="26" borderId="0" xfId="213" applyFont="1" applyFill="1" applyBorder="1" applyAlignment="1" applyProtection="1">
      <alignment horizontal="left" vertical="top" wrapText="1"/>
    </xf>
    <xf numFmtId="0" fontId="48" fillId="0" borderId="0" xfId="0" applyFont="1" applyFill="1" applyBorder="1" applyAlignment="1" applyProtection="1">
      <alignment horizontal="right" wrapText="1"/>
    </xf>
    <xf numFmtId="0" fontId="53" fillId="26" borderId="0" xfId="213" applyFont="1" applyFill="1" applyBorder="1" applyAlignment="1" applyProtection="1">
      <alignment horizontal="left" wrapText="1"/>
    </xf>
    <xf numFmtId="0" fontId="68" fillId="0" borderId="0" xfId="0" applyFont="1" applyFill="1" applyBorder="1" applyAlignment="1" applyProtection="1">
      <alignment horizontal="center" vertical="top" wrapText="1"/>
    </xf>
    <xf numFmtId="0" fontId="0" fillId="0" borderId="0" xfId="0" applyAlignment="1"/>
    <xf numFmtId="0" fontId="71" fillId="0" borderId="0" xfId="0" applyFont="1" applyFill="1" applyBorder="1" applyAlignment="1" applyProtection="1">
      <alignment horizontal="center" vertical="top" wrapText="1"/>
    </xf>
    <xf numFmtId="0" fontId="48" fillId="0" borderId="0" xfId="0" applyFont="1" applyFill="1" applyBorder="1" applyAlignment="1" applyProtection="1">
      <alignment horizontal="left" wrapText="1"/>
    </xf>
    <xf numFmtId="0" fontId="53" fillId="26" borderId="0" xfId="213" applyFont="1" applyFill="1" applyBorder="1" applyAlignment="1" applyProtection="1">
      <alignment horizontal="left" wrapText="1"/>
    </xf>
    <xf numFmtId="0" fontId="48" fillId="0" borderId="0" xfId="0" applyFont="1" applyFill="1" applyBorder="1" applyAlignment="1" applyProtection="1">
      <alignment horizontal="right" wrapText="1"/>
    </xf>
    <xf numFmtId="0" fontId="62" fillId="0" borderId="0" xfId="0" applyFont="1" applyFill="1" applyBorder="1" applyAlignment="1" applyProtection="1">
      <alignment horizontal="right" vertical="center" wrapText="1"/>
    </xf>
    <xf numFmtId="0" fontId="48" fillId="0" borderId="0" xfId="0" applyFont="1" applyFill="1" applyBorder="1" applyAlignment="1" applyProtection="1">
      <alignment wrapText="1"/>
    </xf>
    <xf numFmtId="0" fontId="49" fillId="0" borderId="0" xfId="0" applyFont="1" applyFill="1" applyBorder="1" applyAlignment="1" applyProtection="1">
      <alignment horizontal="center" wrapText="1"/>
    </xf>
    <xf numFmtId="0" fontId="49" fillId="0" borderId="0" xfId="0" applyFont="1" applyFill="1" applyBorder="1" applyAlignment="1" applyProtection="1"/>
    <xf numFmtId="14" fontId="92" fillId="0" borderId="0" xfId="0" applyNumberFormat="1" applyFont="1" applyFill="1" applyBorder="1" applyAlignment="1" applyProtection="1">
      <alignment horizontal="center" vertical="center" wrapText="1"/>
    </xf>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49" fillId="0" borderId="0" xfId="0" applyFont="1" applyFill="1" applyBorder="1" applyAlignment="1" applyProtection="1">
      <alignment horizontal="left" vertical="top" wrapText="1"/>
    </xf>
    <xf numFmtId="0" fontId="48" fillId="0" borderId="0" xfId="0" applyFont="1" applyFill="1" applyBorder="1" applyAlignment="1" applyProtection="1">
      <alignment wrapText="1"/>
    </xf>
    <xf numFmtId="0" fontId="53" fillId="26" borderId="0" xfId="213" applyFont="1" applyFill="1" applyBorder="1" applyAlignment="1" applyProtection="1">
      <alignment horizontal="left" wrapText="1"/>
    </xf>
    <xf numFmtId="0" fontId="8" fillId="26" borderId="0" xfId="213" applyFont="1" applyFill="1" applyBorder="1" applyAlignment="1" applyProtection="1">
      <alignment horizontal="center" wrapText="1"/>
    </xf>
    <xf numFmtId="0" fontId="62" fillId="26" borderId="0" xfId="0" applyFont="1" applyFill="1" applyBorder="1" applyAlignment="1" applyProtection="1">
      <alignment horizontal="left" vertical="center" wrapText="1"/>
    </xf>
    <xf numFmtId="0" fontId="62" fillId="0" borderId="21" xfId="0" applyFont="1" applyFill="1" applyBorder="1" applyAlignment="1" applyProtection="1">
      <alignment horizontal="right" vertical="center" wrapText="1"/>
    </xf>
    <xf numFmtId="0" fontId="62" fillId="0" borderId="0" xfId="0" applyFont="1" applyFill="1" applyBorder="1" applyAlignment="1" applyProtection="1">
      <alignment horizontal="left" vertical="center" wrapText="1"/>
    </xf>
    <xf numFmtId="0" fontId="84" fillId="42" borderId="235" xfId="0" applyFont="1" applyFill="1" applyBorder="1" applyAlignment="1" applyProtection="1">
      <alignment horizontal="left" vertical="center" shrinkToFit="1"/>
      <protection locked="0"/>
    </xf>
    <xf numFmtId="0" fontId="71" fillId="0" borderId="0" xfId="0" applyFont="1" applyFill="1" applyBorder="1" applyAlignment="1" applyProtection="1">
      <alignment horizontal="center" wrapText="1"/>
    </xf>
    <xf numFmtId="0" fontId="53" fillId="26" borderId="0" xfId="213" applyFont="1" applyFill="1" applyBorder="1" applyAlignment="1" applyProtection="1">
      <alignment horizontal="left" wrapText="1"/>
    </xf>
    <xf numFmtId="14" fontId="92" fillId="0" borderId="0" xfId="0" applyNumberFormat="1" applyFont="1" applyFill="1" applyBorder="1" applyAlignment="1" applyProtection="1">
      <alignment horizontal="left" vertical="center" wrapText="1"/>
    </xf>
    <xf numFmtId="0" fontId="54" fillId="0" borderId="0" xfId="0" applyFont="1" applyAlignment="1">
      <alignment horizontal="left"/>
    </xf>
    <xf numFmtId="9" fontId="3" fillId="26" borderId="114" xfId="0" applyNumberFormat="1" applyFont="1" applyFill="1" applyBorder="1" applyAlignment="1" applyProtection="1">
      <alignment horizontal="right" vertical="center" wrapText="1"/>
      <protection locked="0"/>
    </xf>
    <xf numFmtId="0" fontId="26" fillId="0" borderId="119" xfId="214" applyFont="1" applyFill="1" applyBorder="1" applyAlignment="1">
      <alignment horizontal="left"/>
    </xf>
    <xf numFmtId="1" fontId="26" fillId="0" borderId="214" xfId="214" applyNumberFormat="1" applyFont="1" applyFill="1" applyBorder="1" applyAlignment="1">
      <alignment horizontal="left"/>
    </xf>
    <xf numFmtId="0" fontId="54" fillId="0" borderId="0" xfId="0" applyFont="1" applyFill="1" applyBorder="1" applyAlignment="1" applyProtection="1">
      <alignment vertical="top" wrapText="1"/>
    </xf>
    <xf numFmtId="0" fontId="54" fillId="0" borderId="0" xfId="0" applyFont="1" applyFill="1" applyBorder="1" applyProtection="1"/>
    <xf numFmtId="0" fontId="26" fillId="0" borderId="0" xfId="0" applyFont="1" applyFill="1" applyBorder="1" applyAlignment="1" applyProtection="1">
      <alignment horizontal="left" vertical="top" wrapText="1"/>
    </xf>
    <xf numFmtId="0" fontId="71" fillId="0" borderId="12" xfId="0" applyFont="1" applyFill="1" applyBorder="1" applyAlignment="1" applyProtection="1">
      <alignment horizontal="center" vertical="top" wrapText="1"/>
      <protection locked="0"/>
    </xf>
    <xf numFmtId="0" fontId="71" fillId="0" borderId="0" xfId="0" applyFont="1" applyFill="1" applyBorder="1" applyAlignment="1" applyProtection="1">
      <alignment horizontal="center" vertical="top" wrapText="1"/>
      <protection locked="0"/>
    </xf>
    <xf numFmtId="0" fontId="49" fillId="0" borderId="0" xfId="0" applyFont="1" applyFill="1" applyBorder="1" applyAlignment="1" applyProtection="1">
      <alignment wrapText="1"/>
      <protection locked="0"/>
    </xf>
    <xf numFmtId="0" fontId="0" fillId="0" borderId="0" xfId="0" applyFill="1" applyBorder="1" applyProtection="1">
      <protection locked="0"/>
    </xf>
    <xf numFmtId="0" fontId="0" fillId="0" borderId="224" xfId="0" applyFill="1" applyBorder="1" applyProtection="1">
      <protection locked="0"/>
    </xf>
    <xf numFmtId="0" fontId="0" fillId="26" borderId="0" xfId="0" applyFill="1" applyBorder="1" applyProtection="1">
      <protection locked="0"/>
    </xf>
    <xf numFmtId="0" fontId="0" fillId="26" borderId="0" xfId="0" applyFill="1" applyProtection="1">
      <protection locked="0"/>
    </xf>
    <xf numFmtId="0" fontId="48" fillId="0" borderId="0" xfId="0" applyFont="1" applyFill="1" applyBorder="1" applyAlignment="1" applyProtection="1">
      <alignment wrapText="1"/>
      <protection locked="0"/>
    </xf>
    <xf numFmtId="0" fontId="49" fillId="0" borderId="0" xfId="0" applyFont="1" applyFill="1" applyBorder="1" applyAlignment="1" applyProtection="1">
      <protection locked="0"/>
    </xf>
    <xf numFmtId="0" fontId="49" fillId="0" borderId="21" xfId="0" applyFont="1" applyFill="1" applyBorder="1" applyAlignment="1" applyProtection="1">
      <alignment horizontal="center" vertical="top" wrapText="1"/>
      <protection locked="0"/>
    </xf>
    <xf numFmtId="0" fontId="26" fillId="0" borderId="21" xfId="0" applyFont="1" applyFill="1" applyBorder="1" applyAlignment="1" applyProtection="1">
      <alignment horizontal="center"/>
      <protection locked="0"/>
    </xf>
    <xf numFmtId="1" fontId="26" fillId="0" borderId="21" xfId="0" applyNumberFormat="1" applyFont="1" applyFill="1" applyBorder="1" applyAlignment="1" applyProtection="1">
      <alignment horizontal="center"/>
      <protection locked="0"/>
    </xf>
    <xf numFmtId="1" fontId="26" fillId="0" borderId="77" xfId="0" applyNumberFormat="1" applyFont="1" applyFill="1" applyBorder="1" applyAlignment="1" applyProtection="1">
      <alignment horizontal="center"/>
      <protection locked="0"/>
    </xf>
    <xf numFmtId="0" fontId="87" fillId="0" borderId="0" xfId="0" applyFont="1" applyFill="1" applyBorder="1" applyAlignment="1" applyProtection="1">
      <alignment horizontal="right"/>
      <protection locked="0"/>
    </xf>
    <xf numFmtId="0" fontId="62" fillId="0" borderId="21" xfId="0" applyFont="1" applyFill="1" applyBorder="1" applyAlignment="1" applyProtection="1">
      <alignment horizontal="right" vertical="center" wrapText="1"/>
      <protection locked="0"/>
    </xf>
    <xf numFmtId="0" fontId="62" fillId="0" borderId="21" xfId="0" applyFont="1" applyFill="1" applyBorder="1" applyAlignment="1" applyProtection="1">
      <alignment horizontal="left" vertical="center" wrapText="1"/>
      <protection locked="0"/>
    </xf>
    <xf numFmtId="0" fontId="49" fillId="26" borderId="0" xfId="0" applyFont="1" applyFill="1" applyBorder="1" applyAlignment="1" applyProtection="1">
      <alignment wrapText="1"/>
    </xf>
    <xf numFmtId="0" fontId="84" fillId="53" borderId="0" xfId="0" applyFont="1" applyFill="1" applyBorder="1" applyAlignment="1" applyProtection="1">
      <alignment horizontal="left" vertical="center" shrinkToFit="1"/>
      <protection locked="0"/>
    </xf>
    <xf numFmtId="0" fontId="48" fillId="26" borderId="0" xfId="0" applyFont="1" applyFill="1" applyBorder="1" applyAlignment="1" applyProtection="1">
      <alignment horizontal="left" wrapText="1"/>
    </xf>
    <xf numFmtId="0" fontId="49" fillId="26" borderId="0" xfId="214" applyFont="1" applyFill="1" applyBorder="1" applyAlignment="1" applyProtection="1">
      <alignment wrapText="1"/>
    </xf>
    <xf numFmtId="0" fontId="48" fillId="26" borderId="0" xfId="214" applyFont="1" applyFill="1" applyBorder="1" applyAlignment="1" applyProtection="1">
      <alignment horizontal="center" wrapText="1"/>
    </xf>
    <xf numFmtId="44" fontId="48" fillId="26" borderId="0" xfId="67" applyFont="1" applyFill="1" applyBorder="1" applyAlignment="1" applyProtection="1">
      <alignment horizontal="right" wrapText="1"/>
    </xf>
    <xf numFmtId="44" fontId="48" fillId="26" borderId="0" xfId="214" applyNumberFormat="1" applyFont="1" applyFill="1" applyBorder="1" applyAlignment="1" applyProtection="1">
      <alignment horizontal="center" wrapText="1"/>
    </xf>
    <xf numFmtId="0" fontId="48" fillId="26" borderId="0" xfId="214" applyFont="1" applyFill="1" applyBorder="1" applyAlignment="1" applyProtection="1">
      <alignment wrapText="1"/>
    </xf>
    <xf numFmtId="0" fontId="48" fillId="26" borderId="0" xfId="214" applyFont="1" applyFill="1" applyBorder="1" applyAlignment="1" applyProtection="1">
      <alignment horizontal="left" wrapText="1"/>
    </xf>
    <xf numFmtId="0" fontId="48" fillId="26" borderId="0" xfId="0" applyFont="1" applyFill="1" applyBorder="1" applyAlignment="1" applyProtection="1">
      <alignment wrapText="1"/>
    </xf>
    <xf numFmtId="0" fontId="48" fillId="26" borderId="0" xfId="0" applyFont="1" applyFill="1" applyBorder="1" applyAlignment="1" applyProtection="1">
      <alignment horizontal="right" wrapText="1"/>
    </xf>
    <xf numFmtId="0" fontId="0" fillId="26" borderId="0" xfId="0" applyFill="1" applyBorder="1" applyAlignment="1" applyProtection="1">
      <alignment horizontal="left"/>
    </xf>
    <xf numFmtId="0" fontId="48" fillId="26" borderId="0" xfId="0" applyFont="1" applyFill="1" applyBorder="1" applyAlignment="1" applyProtection="1">
      <alignment horizontal="center" wrapText="1"/>
    </xf>
    <xf numFmtId="0" fontId="49" fillId="26" borderId="0" xfId="214" applyFont="1" applyFill="1" applyBorder="1" applyProtection="1"/>
    <xf numFmtId="3" fontId="92" fillId="26" borderId="0" xfId="214" applyNumberFormat="1" applyFont="1" applyFill="1" applyBorder="1" applyAlignment="1" applyProtection="1">
      <alignment horizontal="right" wrapText="1"/>
    </xf>
    <xf numFmtId="0" fontId="70" fillId="0" borderId="21" xfId="0" applyFont="1" applyFill="1" applyBorder="1" applyAlignment="1" applyProtection="1">
      <alignment horizontal="center" wrapText="1"/>
      <protection locked="0"/>
    </xf>
    <xf numFmtId="0" fontId="97" fillId="0" borderId="21" xfId="357" applyFont="1" applyFill="1" applyBorder="1" applyAlignment="1" applyProtection="1">
      <alignment horizontal="justify" vertical="center"/>
      <protection locked="0"/>
    </xf>
    <xf numFmtId="0" fontId="98" fillId="0" borderId="21" xfId="357" applyFont="1" applyFill="1" applyBorder="1" applyAlignment="1" applyProtection="1">
      <alignment horizontal="left" vertical="top" wrapText="1"/>
      <protection locked="0"/>
    </xf>
    <xf numFmtId="0" fontId="97" fillId="0" borderId="21" xfId="357" applyFont="1" applyFill="1" applyBorder="1" applyAlignment="1" applyProtection="1">
      <alignment horizontal="justify" vertical="top"/>
      <protection locked="0"/>
    </xf>
    <xf numFmtId="0" fontId="97" fillId="0" borderId="21" xfId="357" applyFont="1" applyBorder="1" applyAlignment="1" applyProtection="1">
      <alignment vertical="center" wrapText="1"/>
      <protection locked="0"/>
    </xf>
    <xf numFmtId="0" fontId="97" fillId="0" borderId="21" xfId="357" applyFont="1" applyBorder="1" applyAlignment="1" applyProtection="1">
      <alignment wrapText="1"/>
      <protection locked="0"/>
    </xf>
    <xf numFmtId="0" fontId="97" fillId="0" borderId="21" xfId="357" applyFont="1" applyBorder="1" applyAlignment="1" applyProtection="1">
      <alignment horizontal="left" vertical="top" wrapText="1"/>
      <protection locked="0"/>
    </xf>
    <xf numFmtId="0" fontId="98" fillId="0" borderId="21" xfId="357" applyFont="1" applyBorder="1" applyAlignment="1" applyProtection="1">
      <alignment horizontal="left" vertical="top" wrapText="1"/>
      <protection locked="0"/>
    </xf>
    <xf numFmtId="0" fontId="95" fillId="0" borderId="21" xfId="357" applyFont="1" applyBorder="1" applyAlignment="1" applyProtection="1">
      <alignment horizontal="left" vertical="top" wrapText="1"/>
      <protection locked="0"/>
    </xf>
    <xf numFmtId="0" fontId="99" fillId="0" borderId="21" xfId="357" applyFont="1" applyBorder="1" applyAlignment="1" applyProtection="1">
      <alignment horizontal="left" vertical="top" wrapText="1"/>
      <protection locked="0"/>
    </xf>
    <xf numFmtId="0" fontId="54" fillId="0" borderId="0" xfId="0" applyFont="1" applyFill="1" applyBorder="1" applyAlignment="1" applyProtection="1">
      <alignment vertical="top"/>
    </xf>
    <xf numFmtId="0" fontId="15" fillId="26" borderId="0" xfId="213" applyFont="1" applyFill="1" applyBorder="1" applyAlignment="1" applyProtection="1">
      <alignment horizontal="left" vertical="top"/>
      <protection locked="0"/>
    </xf>
    <xf numFmtId="44" fontId="48" fillId="0" borderId="0" xfId="28" applyFont="1" applyBorder="1" applyAlignment="1" applyProtection="1">
      <alignment horizontal="left" wrapText="1"/>
    </xf>
    <xf numFmtId="0" fontId="84" fillId="42" borderId="0" xfId="0" applyFont="1" applyFill="1" applyBorder="1" applyAlignment="1" applyProtection="1">
      <alignment horizontal="left" vertical="center" shrinkToFit="1"/>
      <protection locked="0"/>
    </xf>
    <xf numFmtId="0" fontId="70" fillId="0" borderId="224" xfId="0" applyFont="1" applyFill="1" applyBorder="1" applyAlignment="1" applyProtection="1">
      <alignment horizontal="left" vertical="center" wrapText="1"/>
    </xf>
    <xf numFmtId="0" fontId="84" fillId="42" borderId="236" xfId="0" applyFont="1" applyFill="1" applyBorder="1" applyAlignment="1" applyProtection="1">
      <alignment horizontal="left" vertical="center" shrinkToFit="1"/>
      <protection locked="0"/>
    </xf>
    <xf numFmtId="0" fontId="70" fillId="0" borderId="0" xfId="0" applyFont="1" applyFill="1" applyBorder="1" applyAlignment="1" applyProtection="1">
      <alignment horizontal="left" vertical="center" wrapText="1"/>
    </xf>
    <xf numFmtId="0" fontId="53" fillId="26" borderId="224" xfId="213" applyFont="1" applyFill="1" applyBorder="1" applyAlignment="1" applyProtection="1">
      <alignment horizontal="left" wrapText="1"/>
    </xf>
    <xf numFmtId="0" fontId="53" fillId="26" borderId="224" xfId="213" applyFont="1" applyFill="1" applyBorder="1"/>
    <xf numFmtId="0" fontId="2" fillId="26" borderId="0" xfId="213" applyFont="1" applyFill="1" applyBorder="1"/>
    <xf numFmtId="0" fontId="2" fillId="26" borderId="224" xfId="213" applyFont="1" applyFill="1" applyBorder="1"/>
    <xf numFmtId="0" fontId="15" fillId="26" borderId="15" xfId="213" applyFont="1" applyFill="1" applyBorder="1"/>
    <xf numFmtId="0" fontId="15" fillId="26" borderId="100" xfId="213" applyFont="1" applyFill="1" applyBorder="1"/>
    <xf numFmtId="0" fontId="15" fillId="26" borderId="114" xfId="213" applyFont="1" applyFill="1" applyBorder="1"/>
    <xf numFmtId="0" fontId="53" fillId="26" borderId="21" xfId="213" applyFont="1" applyFill="1" applyBorder="1" applyAlignment="1" applyProtection="1">
      <alignment horizontal="left" wrapText="1"/>
      <protection locked="0"/>
    </xf>
    <xf numFmtId="0" fontId="15" fillId="26" borderId="21" xfId="213" applyFont="1" applyFill="1" applyBorder="1" applyProtection="1">
      <protection locked="0"/>
    </xf>
    <xf numFmtId="0" fontId="53" fillId="0" borderId="224" xfId="213" applyFont="1" applyFill="1" applyBorder="1" applyAlignment="1" applyProtection="1">
      <alignment horizontal="left" vertical="top"/>
      <protection locked="0"/>
    </xf>
    <xf numFmtId="0" fontId="105" fillId="38" borderId="76" xfId="0" applyFont="1" applyFill="1" applyBorder="1" applyAlignment="1">
      <alignment horizontal="left" wrapText="1"/>
    </xf>
    <xf numFmtId="0" fontId="105" fillId="38" borderId="77" xfId="0" applyFont="1" applyFill="1" applyBorder="1" applyAlignment="1">
      <alignment horizontal="left" wrapText="1"/>
    </xf>
    <xf numFmtId="0" fontId="26" fillId="0" borderId="0" xfId="0" applyFont="1" applyFill="1" applyBorder="1" applyAlignment="1" applyProtection="1">
      <alignment horizontal="left" vertical="top" wrapText="1"/>
    </xf>
    <xf numFmtId="0" fontId="49" fillId="0" borderId="0" xfId="0" applyFont="1" applyFill="1" applyBorder="1" applyProtection="1"/>
    <xf numFmtId="0" fontId="49" fillId="0" borderId="0" xfId="0" applyFont="1" applyFill="1" applyBorder="1" applyAlignment="1" applyProtection="1">
      <alignment horizontal="left" vertical="top"/>
    </xf>
    <xf numFmtId="0" fontId="54" fillId="0" borderId="0" xfId="0" applyFont="1" applyFill="1" applyBorder="1" applyAlignment="1" applyProtection="1">
      <alignment horizontal="left" vertical="top" wrapText="1"/>
    </xf>
    <xf numFmtId="0" fontId="71" fillId="0" borderId="132" xfId="0" applyFont="1" applyFill="1" applyBorder="1" applyAlignment="1" applyProtection="1">
      <alignment horizontal="center" vertical="top" wrapText="1"/>
    </xf>
    <xf numFmtId="0" fontId="71" fillId="0" borderId="222" xfId="0" applyFont="1" applyFill="1" applyBorder="1" applyAlignment="1" applyProtection="1">
      <alignment horizontal="center" vertical="top" wrapText="1"/>
    </xf>
    <xf numFmtId="0" fontId="71" fillId="0" borderId="111" xfId="0" applyFont="1" applyFill="1" applyBorder="1" applyAlignment="1" applyProtection="1">
      <alignment horizontal="center" vertical="top" wrapText="1"/>
    </xf>
    <xf numFmtId="0" fontId="71" fillId="0" borderId="133" xfId="0" applyFont="1" applyFill="1" applyBorder="1" applyAlignment="1" applyProtection="1">
      <alignment horizontal="center" vertical="top" wrapText="1"/>
    </xf>
    <xf numFmtId="0" fontId="71" fillId="0" borderId="12" xfId="0" applyFont="1" applyFill="1" applyBorder="1" applyAlignment="1" applyProtection="1">
      <alignment horizontal="center" vertical="top" wrapText="1"/>
    </xf>
    <xf numFmtId="0" fontId="71" fillId="0" borderId="0" xfId="0" applyFont="1" applyFill="1" applyBorder="1" applyAlignment="1" applyProtection="1">
      <alignment horizontal="center" vertical="top" wrapText="1"/>
    </xf>
    <xf numFmtId="0" fontId="71" fillId="0" borderId="108" xfId="0" applyFont="1" applyFill="1" applyBorder="1" applyAlignment="1" applyProtection="1">
      <alignment horizontal="center" vertical="top" wrapText="1"/>
    </xf>
    <xf numFmtId="0" fontId="62" fillId="0" borderId="13" xfId="0" applyFont="1" applyFill="1" applyBorder="1" applyAlignment="1" applyProtection="1">
      <alignment horizontal="left" vertical="top" wrapText="1"/>
    </xf>
    <xf numFmtId="0" fontId="90" fillId="0" borderId="138" xfId="0" applyFont="1" applyBorder="1" applyAlignment="1">
      <alignment horizontal="center" vertical="center"/>
    </xf>
    <xf numFmtId="0" fontId="91" fillId="26" borderId="0" xfId="0" applyFont="1" applyFill="1" applyBorder="1" applyAlignment="1" applyProtection="1">
      <alignment horizontal="center"/>
    </xf>
    <xf numFmtId="0" fontId="49" fillId="0" borderId="0" xfId="0" applyFont="1" applyFill="1" applyBorder="1" applyAlignment="1" applyProtection="1">
      <alignment horizontal="left" vertical="top" wrapText="1"/>
    </xf>
    <xf numFmtId="0" fontId="49" fillId="0" borderId="16" xfId="0" applyFont="1" applyFill="1" applyBorder="1" applyAlignment="1" applyProtection="1">
      <alignment horizontal="left" vertical="top" wrapText="1"/>
      <protection locked="0"/>
    </xf>
    <xf numFmtId="0" fontId="26" fillId="0" borderId="17" xfId="0" applyFont="1" applyBorder="1" applyAlignment="1" applyProtection="1">
      <alignment horizontal="left" vertical="top" wrapText="1"/>
      <protection locked="0"/>
    </xf>
    <xf numFmtId="0" fontId="26" fillId="0" borderId="18" xfId="0" applyFont="1" applyBorder="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26" fillId="0" borderId="13" xfId="0" applyFont="1" applyBorder="1" applyAlignment="1" applyProtection="1">
      <alignment horizontal="left" vertical="top" wrapText="1"/>
      <protection locked="0"/>
    </xf>
    <xf numFmtId="0" fontId="26" fillId="0" borderId="24" xfId="0" applyFont="1" applyBorder="1" applyAlignment="1" applyProtection="1">
      <alignment horizontal="left" vertical="top" wrapText="1"/>
      <protection locked="0"/>
    </xf>
    <xf numFmtId="0" fontId="92" fillId="0" borderId="13" xfId="0" quotePrefix="1" applyFont="1" applyFill="1" applyBorder="1" applyAlignment="1" applyProtection="1">
      <alignment horizontal="left" vertical="top" wrapText="1"/>
    </xf>
    <xf numFmtId="0" fontId="92" fillId="0" borderId="13" xfId="0" applyFont="1" applyFill="1" applyBorder="1" applyAlignment="1" applyProtection="1">
      <alignment horizontal="left" vertical="top" wrapText="1"/>
    </xf>
    <xf numFmtId="0" fontId="0" fillId="0" borderId="13" xfId="0" applyBorder="1" applyAlignment="1">
      <alignment vertical="top" wrapText="1"/>
    </xf>
    <xf numFmtId="0" fontId="92" fillId="0" borderId="0" xfId="0" applyFont="1" applyFill="1" applyBorder="1" applyAlignment="1" applyProtection="1">
      <alignment horizontal="left" vertical="top" wrapText="1"/>
    </xf>
    <xf numFmtId="0" fontId="49" fillId="0" borderId="13" xfId="0" applyFont="1" applyFill="1" applyBorder="1" applyAlignment="1" applyProtection="1">
      <alignment horizontal="left" wrapText="1"/>
      <protection locked="0"/>
    </xf>
    <xf numFmtId="0" fontId="49" fillId="0" borderId="14" xfId="0" applyFont="1" applyFill="1" applyBorder="1" applyAlignment="1" applyProtection="1">
      <alignment horizontal="left" wrapText="1"/>
      <protection locked="0"/>
    </xf>
    <xf numFmtId="0" fontId="48" fillId="0" borderId="0" xfId="0" applyFont="1" applyFill="1" applyBorder="1" applyAlignment="1" applyProtection="1">
      <alignment horizontal="left"/>
    </xf>
    <xf numFmtId="0" fontId="0" fillId="0" borderId="0" xfId="0" applyAlignment="1">
      <alignment horizontal="left"/>
    </xf>
    <xf numFmtId="0" fontId="0" fillId="0" borderId="0" xfId="0" applyAlignment="1"/>
    <xf numFmtId="0" fontId="48" fillId="0" borderId="76" xfId="0" applyFont="1" applyFill="1" applyBorder="1" applyAlignment="1" applyProtection="1">
      <alignment horizontal="center"/>
      <protection locked="0"/>
    </xf>
    <xf numFmtId="0" fontId="0" fillId="0" borderId="14" xfId="0" applyBorder="1" applyAlignment="1" applyProtection="1">
      <alignment horizontal="center"/>
      <protection locked="0"/>
    </xf>
    <xf numFmtId="0" fontId="0" fillId="0" borderId="77" xfId="0" applyBorder="1" applyAlignment="1" applyProtection="1">
      <alignment horizontal="center"/>
      <protection locked="0"/>
    </xf>
    <xf numFmtId="0" fontId="62" fillId="46" borderId="76" xfId="0" applyFont="1" applyFill="1" applyBorder="1" applyAlignment="1" applyProtection="1">
      <alignment horizontal="left" vertical="center" wrapText="1"/>
    </xf>
    <xf numFmtId="0" fontId="62" fillId="46" borderId="14" xfId="0" applyFont="1" applyFill="1" applyBorder="1" applyAlignment="1" applyProtection="1">
      <alignment horizontal="left" vertical="center" wrapText="1"/>
    </xf>
    <xf numFmtId="0" fontId="62" fillId="46" borderId="77" xfId="0" applyFont="1" applyFill="1" applyBorder="1" applyAlignment="1" applyProtection="1">
      <alignment horizontal="left" vertical="center" wrapText="1"/>
    </xf>
    <xf numFmtId="0" fontId="48" fillId="0" borderId="13" xfId="0" applyFont="1" applyFill="1" applyBorder="1" applyAlignment="1" applyProtection="1">
      <alignment horizontal="left" wrapText="1"/>
      <protection locked="0"/>
    </xf>
    <xf numFmtId="0" fontId="49" fillId="0" borderId="0" xfId="0" applyFont="1" applyFill="1" applyBorder="1" applyAlignment="1" applyProtection="1">
      <alignment horizontal="right" wrapText="1"/>
    </xf>
    <xf numFmtId="0" fontId="48" fillId="0" borderId="0" xfId="0" applyFont="1" applyFill="1" applyBorder="1" applyAlignment="1" applyProtection="1">
      <alignment horizontal="left" wrapText="1"/>
    </xf>
    <xf numFmtId="0" fontId="110" fillId="0" borderId="14" xfId="0" applyFont="1" applyFill="1" applyBorder="1" applyAlignment="1" applyProtection="1">
      <alignment horizontal="center"/>
      <protection locked="0"/>
    </xf>
    <xf numFmtId="0" fontId="93" fillId="0" borderId="14" xfId="0" applyFont="1" applyFill="1" applyBorder="1" applyAlignment="1" applyProtection="1">
      <alignment horizontal="center"/>
      <protection locked="0"/>
    </xf>
    <xf numFmtId="0" fontId="92" fillId="0" borderId="0" xfId="0" applyFont="1" applyFill="1" applyBorder="1" applyAlignment="1" applyProtection="1">
      <alignment horizontal="center" vertical="top" wrapText="1"/>
    </xf>
    <xf numFmtId="0" fontId="0" fillId="0" borderId="13" xfId="0" applyFill="1" applyBorder="1" applyAlignment="1" applyProtection="1">
      <alignment horizontal="center"/>
      <protection locked="0"/>
    </xf>
    <xf numFmtId="0" fontId="48" fillId="0" borderId="14" xfId="0" applyFont="1" applyFill="1" applyBorder="1" applyAlignment="1" applyProtection="1">
      <alignment horizontal="left" wrapText="1"/>
      <protection locked="0"/>
    </xf>
    <xf numFmtId="0" fontId="101" fillId="0" borderId="0" xfId="360" applyFont="1" applyFill="1" applyBorder="1" applyAlignment="1" applyProtection="1">
      <alignment horizontal="left" vertical="top" wrapText="1"/>
    </xf>
    <xf numFmtId="0" fontId="0" fillId="0" borderId="76" xfId="0" applyBorder="1" applyAlignment="1" applyProtection="1">
      <protection locked="0"/>
    </xf>
    <xf numFmtId="0" fontId="0" fillId="0" borderId="14" xfId="0" applyBorder="1" applyAlignment="1" applyProtection="1">
      <protection locked="0"/>
    </xf>
    <xf numFmtId="0" fontId="0" fillId="0" borderId="77" xfId="0" applyBorder="1" applyAlignment="1" applyProtection="1">
      <protection locked="0"/>
    </xf>
    <xf numFmtId="166" fontId="54" fillId="26" borderId="76" xfId="67" applyNumberFormat="1" applyFont="1" applyFill="1" applyBorder="1" applyAlignment="1" applyProtection="1">
      <alignment horizontal="center" vertical="center"/>
      <protection locked="0"/>
    </xf>
    <xf numFmtId="166" fontId="54" fillId="26" borderId="77" xfId="67" applyNumberFormat="1" applyFont="1" applyFill="1" applyBorder="1" applyAlignment="1" applyProtection="1">
      <alignment horizontal="center" vertical="center"/>
      <protection locked="0"/>
    </xf>
    <xf numFmtId="14" fontId="54" fillId="0" borderId="76" xfId="0" applyNumberFormat="1" applyFont="1" applyFill="1" applyBorder="1" applyAlignment="1" applyProtection="1">
      <alignment horizontal="center" vertical="center"/>
      <protection locked="0"/>
    </xf>
    <xf numFmtId="14" fontId="54" fillId="0" borderId="14" xfId="0" applyNumberFormat="1" applyFont="1" applyFill="1" applyBorder="1" applyAlignment="1" applyProtection="1">
      <alignment horizontal="center" vertical="center"/>
      <protection locked="0"/>
    </xf>
    <xf numFmtId="14" fontId="54" fillId="0" borderId="77" xfId="0" applyNumberFormat="1" applyFont="1" applyFill="1" applyBorder="1" applyAlignment="1" applyProtection="1">
      <alignment horizontal="center" vertical="center"/>
      <protection locked="0"/>
    </xf>
    <xf numFmtId="0" fontId="68" fillId="48" borderId="20" xfId="0" applyFont="1" applyFill="1" applyBorder="1" applyAlignment="1" applyProtection="1">
      <alignment horizontal="right" vertical="center" wrapText="1"/>
    </xf>
    <xf numFmtId="0" fontId="68" fillId="48" borderId="13" xfId="0" applyFont="1" applyFill="1" applyBorder="1" applyAlignment="1" applyProtection="1">
      <alignment horizontal="right" vertical="center" wrapText="1"/>
    </xf>
    <xf numFmtId="0" fontId="68" fillId="48" borderId="24" xfId="0" applyFont="1" applyFill="1" applyBorder="1" applyAlignment="1" applyProtection="1">
      <alignment horizontal="right" vertical="center" wrapText="1"/>
    </xf>
    <xf numFmtId="166" fontId="54" fillId="0" borderId="20" xfId="67" applyNumberFormat="1" applyFont="1" applyFill="1" applyBorder="1" applyAlignment="1" applyProtection="1">
      <alignment horizontal="center" vertical="center" wrapText="1"/>
    </xf>
    <xf numFmtId="166" fontId="54" fillId="0" borderId="13" xfId="67" applyNumberFormat="1" applyFont="1" applyFill="1" applyBorder="1" applyAlignment="1" applyProtection="1">
      <alignment horizontal="center" vertical="center" wrapText="1"/>
    </xf>
    <xf numFmtId="166" fontId="54" fillId="0" borderId="24" xfId="67" applyNumberFormat="1" applyFont="1" applyFill="1" applyBorder="1" applyAlignment="1" applyProtection="1">
      <alignment horizontal="center" vertical="center" wrapText="1"/>
    </xf>
    <xf numFmtId="166" fontId="54" fillId="26" borderId="20" xfId="67" applyNumberFormat="1" applyFont="1" applyFill="1" applyBorder="1" applyAlignment="1">
      <alignment horizontal="center" vertical="center"/>
    </xf>
    <xf numFmtId="166" fontId="54" fillId="26" borderId="24" xfId="67" applyNumberFormat="1" applyFont="1" applyFill="1" applyBorder="1" applyAlignment="1">
      <alignment horizontal="center" vertical="center"/>
    </xf>
    <xf numFmtId="14" fontId="54" fillId="47" borderId="232" xfId="0" applyNumberFormat="1" applyFont="1" applyFill="1" applyBorder="1" applyAlignment="1" applyProtection="1">
      <alignment horizontal="center" vertical="center"/>
    </xf>
    <xf numFmtId="14" fontId="54" fillId="47" borderId="233" xfId="0" applyNumberFormat="1" applyFont="1" applyFill="1" applyBorder="1" applyAlignment="1" applyProtection="1">
      <alignment horizontal="center" vertical="center"/>
    </xf>
    <xf numFmtId="14" fontId="54" fillId="47" borderId="234" xfId="0" applyNumberFormat="1" applyFont="1" applyFill="1" applyBorder="1" applyAlignment="1" applyProtection="1">
      <alignment horizontal="center" vertical="center"/>
    </xf>
    <xf numFmtId="166" fontId="54" fillId="0" borderId="76" xfId="67" applyNumberFormat="1" applyFont="1" applyFill="1" applyBorder="1" applyAlignment="1" applyProtection="1">
      <alignment horizontal="center" vertical="center" wrapText="1"/>
      <protection locked="0"/>
    </xf>
    <xf numFmtId="166" fontId="54" fillId="0" borderId="14" xfId="67" applyNumberFormat="1" applyFont="1" applyFill="1" applyBorder="1" applyAlignment="1" applyProtection="1">
      <alignment horizontal="center" vertical="center" wrapText="1"/>
      <protection locked="0"/>
    </xf>
    <xf numFmtId="166" fontId="54" fillId="0" borderId="77" xfId="67" applyNumberFormat="1" applyFont="1" applyFill="1" applyBorder="1" applyAlignment="1" applyProtection="1">
      <alignment horizontal="center" vertical="center" wrapText="1"/>
      <protection locked="0"/>
    </xf>
    <xf numFmtId="166" fontId="54" fillId="0" borderId="76" xfId="67" applyNumberFormat="1" applyFont="1" applyFill="1" applyBorder="1" applyAlignment="1" applyProtection="1">
      <alignment horizontal="center" vertical="center"/>
      <protection locked="0"/>
    </xf>
    <xf numFmtId="166" fontId="54" fillId="0" borderId="14" xfId="67" applyNumberFormat="1" applyFont="1" applyFill="1" applyBorder="1" applyAlignment="1" applyProtection="1">
      <alignment horizontal="center" vertical="center"/>
      <protection locked="0"/>
    </xf>
    <xf numFmtId="166" fontId="54" fillId="0" borderId="77" xfId="67" applyNumberFormat="1" applyFont="1" applyFill="1" applyBorder="1" applyAlignment="1" applyProtection="1">
      <alignment horizontal="center" vertical="center"/>
      <protection locked="0"/>
    </xf>
    <xf numFmtId="0" fontId="54" fillId="0" borderId="76" xfId="0" applyFont="1" applyFill="1" applyBorder="1" applyAlignment="1" applyProtection="1">
      <alignment horizontal="center" vertical="center" wrapText="1"/>
      <protection locked="0"/>
    </xf>
    <xf numFmtId="0" fontId="54" fillId="0" borderId="14" xfId="0" applyFont="1" applyFill="1" applyBorder="1" applyAlignment="1" applyProtection="1">
      <alignment horizontal="center" vertical="center" wrapText="1"/>
      <protection locked="0"/>
    </xf>
    <xf numFmtId="0" fontId="54" fillId="0" borderId="77" xfId="0" applyFont="1" applyFill="1" applyBorder="1" applyAlignment="1" applyProtection="1">
      <alignment horizontal="center" vertical="center" wrapText="1"/>
      <protection locked="0"/>
    </xf>
    <xf numFmtId="0" fontId="54" fillId="0" borderId="225" xfId="0" applyFont="1" applyFill="1" applyBorder="1" applyAlignment="1" applyProtection="1">
      <alignment horizontal="center" vertical="center" wrapText="1"/>
      <protection locked="0"/>
    </xf>
    <xf numFmtId="0" fontId="54" fillId="0" borderId="226" xfId="0" applyFont="1" applyFill="1" applyBorder="1" applyAlignment="1" applyProtection="1">
      <alignment horizontal="center" vertical="center" wrapText="1"/>
      <protection locked="0"/>
    </xf>
    <xf numFmtId="0" fontId="54" fillId="0" borderId="227" xfId="0" applyFont="1" applyFill="1" applyBorder="1" applyAlignment="1" applyProtection="1">
      <alignment horizontal="center" vertical="center" wrapText="1"/>
      <protection locked="0"/>
    </xf>
    <xf numFmtId="166" fontId="54" fillId="0" borderId="225" xfId="67" applyNumberFormat="1" applyFont="1" applyFill="1" applyBorder="1" applyAlignment="1" applyProtection="1">
      <alignment horizontal="center" vertical="center" wrapText="1"/>
      <protection locked="0"/>
    </xf>
    <xf numFmtId="166" fontId="54" fillId="0" borderId="226" xfId="67" applyNumberFormat="1" applyFont="1" applyFill="1" applyBorder="1" applyAlignment="1" applyProtection="1">
      <alignment horizontal="center" vertical="center" wrapText="1"/>
      <protection locked="0"/>
    </xf>
    <xf numFmtId="166" fontId="54" fillId="0" borderId="227" xfId="67" applyNumberFormat="1" applyFont="1" applyFill="1" applyBorder="1" applyAlignment="1" applyProtection="1">
      <alignment horizontal="center" vertical="center" wrapText="1"/>
      <protection locked="0"/>
    </xf>
    <xf numFmtId="14" fontId="54" fillId="0" borderId="225" xfId="0" applyNumberFormat="1" applyFont="1" applyFill="1" applyBorder="1" applyAlignment="1" applyProtection="1">
      <alignment horizontal="center" vertical="center"/>
      <protection locked="0"/>
    </xf>
    <xf numFmtId="14" fontId="54" fillId="0" borderId="226" xfId="0" applyNumberFormat="1" applyFont="1" applyFill="1" applyBorder="1" applyAlignment="1" applyProtection="1">
      <alignment horizontal="center" vertical="center"/>
      <protection locked="0"/>
    </xf>
    <xf numFmtId="14" fontId="54" fillId="0" borderId="227" xfId="0" applyNumberFormat="1" applyFont="1" applyFill="1" applyBorder="1" applyAlignment="1" applyProtection="1">
      <alignment horizontal="center" vertical="center"/>
      <protection locked="0"/>
    </xf>
    <xf numFmtId="0" fontId="53" fillId="26" borderId="0" xfId="213" applyFont="1" applyFill="1" applyBorder="1" applyAlignment="1" applyProtection="1">
      <alignment horizontal="left" wrapText="1"/>
    </xf>
    <xf numFmtId="0" fontId="68" fillId="38" borderId="76" xfId="0" applyFont="1" applyFill="1" applyBorder="1" applyAlignment="1" applyProtection="1">
      <alignment horizontal="center" vertical="center" wrapText="1"/>
    </xf>
    <xf numFmtId="0" fontId="68" fillId="38" borderId="77" xfId="0" applyFont="1" applyFill="1" applyBorder="1" applyAlignment="1" applyProtection="1">
      <alignment horizontal="center" vertical="center" wrapText="1"/>
    </xf>
    <xf numFmtId="0" fontId="26" fillId="0" borderId="76" xfId="0" applyFont="1" applyFill="1" applyBorder="1" applyAlignment="1" applyProtection="1">
      <alignment horizontal="center"/>
      <protection locked="0"/>
    </xf>
    <xf numFmtId="0" fontId="26" fillId="0" borderId="77" xfId="0" applyFont="1" applyFill="1" applyBorder="1" applyAlignment="1" applyProtection="1">
      <alignment horizontal="center"/>
      <protection locked="0"/>
    </xf>
    <xf numFmtId="0" fontId="49" fillId="0" borderId="13" xfId="0" applyFont="1" applyFill="1" applyBorder="1" applyAlignment="1" applyProtection="1">
      <alignment horizontal="center"/>
      <protection locked="0"/>
    </xf>
    <xf numFmtId="0" fontId="49" fillId="26" borderId="76" xfId="213" applyFont="1" applyFill="1" applyBorder="1" applyAlignment="1" applyProtection="1">
      <alignment horizontal="left" wrapText="1"/>
      <protection locked="0"/>
    </xf>
    <xf numFmtId="0" fontId="49" fillId="26" borderId="14" xfId="213" applyFont="1" applyFill="1" applyBorder="1" applyAlignment="1" applyProtection="1">
      <alignment horizontal="left" wrapText="1"/>
      <protection locked="0"/>
    </xf>
    <xf numFmtId="0" fontId="49" fillId="26" borderId="77" xfId="213" applyFont="1" applyFill="1" applyBorder="1" applyAlignment="1" applyProtection="1">
      <alignment horizontal="left" wrapText="1"/>
      <protection locked="0"/>
    </xf>
    <xf numFmtId="0" fontId="49" fillId="26" borderId="76" xfId="213" applyFont="1" applyFill="1" applyBorder="1" applyAlignment="1" applyProtection="1">
      <alignment horizontal="center" wrapText="1"/>
      <protection locked="0"/>
    </xf>
    <xf numFmtId="0" fontId="49" fillId="26" borderId="14" xfId="213" applyFont="1" applyFill="1" applyBorder="1" applyAlignment="1" applyProtection="1">
      <alignment horizontal="center" wrapText="1"/>
      <protection locked="0"/>
    </xf>
    <xf numFmtId="0" fontId="49" fillId="26" borderId="77" xfId="213" applyFont="1" applyFill="1" applyBorder="1" applyAlignment="1" applyProtection="1">
      <alignment horizontal="center" wrapText="1"/>
      <protection locked="0"/>
    </xf>
    <xf numFmtId="0" fontId="8" fillId="26" borderId="76" xfId="213" applyFont="1" applyFill="1" applyBorder="1" applyAlignment="1" applyProtection="1">
      <alignment horizontal="center" wrapText="1"/>
      <protection locked="0"/>
    </xf>
    <xf numFmtId="0" fontId="8" fillId="26" borderId="14" xfId="213" applyFont="1" applyFill="1" applyBorder="1" applyAlignment="1" applyProtection="1">
      <alignment horizontal="center" wrapText="1"/>
      <protection locked="0"/>
    </xf>
    <xf numFmtId="0" fontId="8" fillId="26" borderId="77" xfId="213" applyFont="1" applyFill="1" applyBorder="1" applyAlignment="1" applyProtection="1">
      <alignment horizontal="center" wrapText="1"/>
      <protection locked="0"/>
    </xf>
    <xf numFmtId="0" fontId="49" fillId="0" borderId="14" xfId="0" applyFont="1" applyFill="1" applyBorder="1" applyAlignment="1" applyProtection="1">
      <alignment horizontal="center"/>
      <protection locked="0"/>
    </xf>
    <xf numFmtId="0" fontId="49" fillId="0" borderId="13" xfId="0" applyFont="1" applyFill="1" applyBorder="1" applyAlignment="1" applyProtection="1">
      <alignment horizontal="center" wrapText="1"/>
      <protection locked="0"/>
    </xf>
    <xf numFmtId="0" fontId="68" fillId="25" borderId="76" xfId="0" applyFont="1" applyFill="1" applyBorder="1" applyAlignment="1" applyProtection="1">
      <alignment horizontal="center" vertical="center" wrapText="1"/>
    </xf>
    <xf numFmtId="0" fontId="68" fillId="25" borderId="14" xfId="0" applyFont="1" applyFill="1" applyBorder="1" applyAlignment="1" applyProtection="1">
      <alignment horizontal="center" vertical="center" wrapText="1"/>
    </xf>
    <xf numFmtId="0" fontId="68" fillId="25" borderId="77" xfId="0" applyFont="1" applyFill="1" applyBorder="1" applyAlignment="1" applyProtection="1">
      <alignment horizontal="center" vertical="center" wrapText="1"/>
    </xf>
    <xf numFmtId="0" fontId="49" fillId="0" borderId="14" xfId="0" applyFont="1" applyFill="1" applyBorder="1" applyAlignment="1" applyProtection="1">
      <alignment horizontal="center" wrapText="1"/>
      <protection locked="0"/>
    </xf>
    <xf numFmtId="0" fontId="8" fillId="26" borderId="0" xfId="213" applyFont="1" applyFill="1" applyBorder="1" applyAlignment="1" applyProtection="1">
      <alignment horizontal="left" wrapText="1"/>
    </xf>
    <xf numFmtId="0" fontId="49" fillId="0" borderId="76" xfId="0" applyFont="1" applyFill="1" applyBorder="1" applyAlignment="1" applyProtection="1">
      <alignment horizontal="center" wrapText="1"/>
      <protection locked="0"/>
    </xf>
    <xf numFmtId="0" fontId="49" fillId="0" borderId="77" xfId="0" applyFont="1" applyFill="1" applyBorder="1" applyAlignment="1" applyProtection="1">
      <alignment horizontal="center" wrapText="1"/>
      <protection locked="0"/>
    </xf>
    <xf numFmtId="0" fontId="48" fillId="0" borderId="0" xfId="0" applyFont="1" applyFill="1" applyBorder="1" applyAlignment="1" applyProtection="1">
      <alignment horizontal="right" wrapText="1"/>
    </xf>
    <xf numFmtId="0" fontId="48" fillId="0" borderId="0" xfId="0" applyFont="1" applyFill="1" applyBorder="1" applyAlignment="1" applyProtection="1">
      <alignment horizontal="right" vertical="top" wrapText="1"/>
    </xf>
    <xf numFmtId="49" fontId="49" fillId="0" borderId="13" xfId="0" applyNumberFormat="1" applyFont="1" applyFill="1" applyBorder="1" applyAlignment="1" applyProtection="1">
      <alignment horizontal="center"/>
      <protection locked="0"/>
    </xf>
    <xf numFmtId="0" fontId="53" fillId="26" borderId="13" xfId="213" applyFont="1" applyFill="1" applyBorder="1" applyAlignment="1" applyProtection="1">
      <alignment horizontal="left" wrapText="1"/>
    </xf>
    <xf numFmtId="1" fontId="85" fillId="25" borderId="76" xfId="0" applyNumberFormat="1" applyFont="1" applyFill="1" applyBorder="1" applyAlignment="1" applyProtection="1">
      <alignment horizontal="center"/>
    </xf>
    <xf numFmtId="1" fontId="85" fillId="25" borderId="77" xfId="0" applyNumberFormat="1" applyFont="1" applyFill="1" applyBorder="1" applyAlignment="1" applyProtection="1">
      <alignment horizontal="center"/>
    </xf>
    <xf numFmtId="0" fontId="49" fillId="0" borderId="76" xfId="0" applyFont="1" applyFill="1" applyBorder="1" applyAlignment="1" applyProtection="1">
      <alignment horizontal="center" vertical="top" wrapText="1"/>
      <protection locked="0"/>
    </xf>
    <xf numFmtId="0" fontId="49" fillId="0" borderId="77" xfId="0" applyFont="1" applyFill="1" applyBorder="1" applyAlignment="1" applyProtection="1">
      <alignment horizontal="center" vertical="top" wrapText="1"/>
      <protection locked="0"/>
    </xf>
    <xf numFmtId="0" fontId="70" fillId="46" borderId="76" xfId="0" applyFont="1" applyFill="1" applyBorder="1" applyAlignment="1" applyProtection="1">
      <alignment horizontal="left" vertical="center" wrapText="1"/>
    </xf>
    <xf numFmtId="1" fontId="85" fillId="25" borderId="14" xfId="0" applyNumberFormat="1" applyFont="1" applyFill="1" applyBorder="1" applyAlignment="1" applyProtection="1">
      <alignment horizontal="center"/>
    </xf>
    <xf numFmtId="0" fontId="68" fillId="38" borderId="16" xfId="0" applyFont="1" applyFill="1" applyBorder="1" applyAlignment="1" applyProtection="1">
      <alignment horizontal="center" vertical="center" wrapText="1"/>
    </xf>
    <xf numFmtId="0" fontId="68" fillId="38" borderId="17" xfId="0" applyFont="1" applyFill="1" applyBorder="1" applyAlignment="1" applyProtection="1">
      <alignment horizontal="center" vertical="center" wrapText="1"/>
    </xf>
    <xf numFmtId="0" fontId="68" fillId="38" borderId="18" xfId="0" applyFont="1" applyFill="1" applyBorder="1" applyAlignment="1" applyProtection="1">
      <alignment horizontal="center" vertical="center" wrapText="1"/>
    </xf>
    <xf numFmtId="0" fontId="68" fillId="38" borderId="20" xfId="0" applyFont="1" applyFill="1" applyBorder="1" applyAlignment="1" applyProtection="1">
      <alignment horizontal="center" vertical="center" wrapText="1"/>
    </xf>
    <xf numFmtId="0" fontId="68" fillId="38" borderId="13" xfId="0" applyFont="1" applyFill="1" applyBorder="1" applyAlignment="1" applyProtection="1">
      <alignment horizontal="center" vertical="center" wrapText="1"/>
    </xf>
    <xf numFmtId="0" fontId="68" fillId="38" borderId="24" xfId="0" applyFont="1" applyFill="1" applyBorder="1" applyAlignment="1" applyProtection="1">
      <alignment horizontal="center" vertical="center" wrapText="1"/>
    </xf>
    <xf numFmtId="0" fontId="48" fillId="0" borderId="0" xfId="0" applyFont="1" applyFill="1" applyBorder="1" applyAlignment="1" applyProtection="1">
      <alignment horizontal="left" vertical="top" wrapText="1"/>
    </xf>
    <xf numFmtId="0" fontId="48" fillId="0" borderId="13" xfId="0" applyFont="1" applyFill="1" applyBorder="1" applyAlignment="1" applyProtection="1">
      <alignment horizontal="left" vertical="top" wrapText="1"/>
    </xf>
    <xf numFmtId="166" fontId="54" fillId="0" borderId="225" xfId="67" applyNumberFormat="1" applyFont="1" applyFill="1" applyBorder="1" applyAlignment="1" applyProtection="1">
      <alignment horizontal="center" vertical="center"/>
      <protection locked="0"/>
    </xf>
    <xf numFmtId="166" fontId="54" fillId="0" borderId="226" xfId="67" applyNumberFormat="1" applyFont="1" applyFill="1" applyBorder="1" applyAlignment="1" applyProtection="1">
      <alignment horizontal="center" vertical="center"/>
      <protection locked="0"/>
    </xf>
    <xf numFmtId="166" fontId="54" fillId="0" borderId="227" xfId="67" applyNumberFormat="1" applyFont="1" applyFill="1" applyBorder="1" applyAlignment="1" applyProtection="1">
      <alignment horizontal="center" vertical="center"/>
      <protection locked="0"/>
    </xf>
    <xf numFmtId="166" fontId="54" fillId="26" borderId="225" xfId="67" applyNumberFormat="1" applyFont="1" applyFill="1" applyBorder="1" applyAlignment="1" applyProtection="1">
      <alignment horizontal="center" vertical="center"/>
      <protection locked="0"/>
    </xf>
    <xf numFmtId="166" fontId="54" fillId="26" borderId="227" xfId="67" applyNumberFormat="1" applyFont="1" applyFill="1" applyBorder="1" applyAlignment="1" applyProtection="1">
      <alignment horizontal="center" vertical="center"/>
      <protection locked="0"/>
    </xf>
    <xf numFmtId="9" fontId="48" fillId="24" borderId="110" xfId="207" applyFont="1" applyFill="1" applyBorder="1" applyAlignment="1" applyProtection="1">
      <alignment horizontal="center" vertical="center" wrapText="1"/>
    </xf>
    <xf numFmtId="9" fontId="48" fillId="24" borderId="223" xfId="207" applyFont="1" applyFill="1" applyBorder="1" applyAlignment="1" applyProtection="1">
      <alignment horizontal="center" vertical="center" wrapText="1"/>
    </xf>
    <xf numFmtId="9" fontId="48" fillId="24" borderId="161" xfId="207" applyFont="1" applyFill="1" applyBorder="1" applyAlignment="1" applyProtection="1">
      <alignment horizontal="center" vertical="center" wrapText="1"/>
    </xf>
    <xf numFmtId="0" fontId="53" fillId="40" borderId="110" xfId="213" applyFont="1" applyFill="1" applyBorder="1" applyAlignment="1" applyProtection="1">
      <alignment horizontal="center" wrapText="1"/>
    </xf>
    <xf numFmtId="0" fontId="53" fillId="40" borderId="138" xfId="213" applyFont="1" applyFill="1" applyBorder="1" applyAlignment="1" applyProtection="1">
      <alignment horizontal="center" wrapText="1"/>
    </xf>
    <xf numFmtId="0" fontId="53" fillId="40" borderId="161" xfId="213" applyFont="1" applyFill="1" applyBorder="1" applyAlignment="1" applyProtection="1">
      <alignment horizontal="center" wrapText="1"/>
    </xf>
    <xf numFmtId="0" fontId="49" fillId="0" borderId="13" xfId="0" applyFont="1" applyFill="1" applyBorder="1" applyAlignment="1" applyProtection="1">
      <alignment wrapText="1"/>
      <protection locked="0"/>
    </xf>
    <xf numFmtId="0" fontId="49" fillId="0" borderId="14" xfId="0" applyFont="1" applyFill="1" applyBorder="1" applyAlignment="1" applyProtection="1">
      <alignment wrapText="1"/>
      <protection locked="0"/>
    </xf>
    <xf numFmtId="14" fontId="48" fillId="0" borderId="0" xfId="0" applyNumberFormat="1" applyFont="1" applyFill="1" applyBorder="1" applyAlignment="1" applyProtection="1">
      <alignment horizontal="left" vertical="center" wrapText="1"/>
    </xf>
    <xf numFmtId="166" fontId="92" fillId="0" borderId="76" xfId="0" applyNumberFormat="1" applyFont="1" applyFill="1" applyBorder="1" applyAlignment="1" applyProtection="1">
      <alignment horizontal="center" wrapText="1"/>
      <protection locked="0"/>
    </xf>
    <xf numFmtId="166" fontId="92" fillId="0" borderId="77" xfId="0" applyNumberFormat="1" applyFont="1" applyFill="1" applyBorder="1" applyAlignment="1" applyProtection="1">
      <alignment horizontal="center" wrapText="1"/>
      <protection locked="0"/>
    </xf>
    <xf numFmtId="166" fontId="61" fillId="0" borderId="76" xfId="0" applyNumberFormat="1" applyFont="1" applyFill="1" applyBorder="1" applyAlignment="1" applyProtection="1">
      <alignment horizontal="center" wrapText="1"/>
      <protection locked="0"/>
    </xf>
    <xf numFmtId="166" fontId="61" fillId="0" borderId="77" xfId="0" applyNumberFormat="1" applyFont="1" applyFill="1" applyBorder="1" applyAlignment="1" applyProtection="1">
      <alignment horizontal="center" wrapText="1"/>
      <protection locked="0"/>
    </xf>
    <xf numFmtId="0" fontId="48" fillId="0" borderId="0" xfId="0" applyFont="1" applyFill="1" applyBorder="1" applyAlignment="1" applyProtection="1">
      <alignment wrapText="1"/>
    </xf>
    <xf numFmtId="0" fontId="49" fillId="0" borderId="0" xfId="0" applyFont="1" applyFill="1" applyBorder="1" applyAlignment="1" applyProtection="1">
      <alignment horizontal="left" vertical="center" wrapText="1"/>
    </xf>
    <xf numFmtId="0" fontId="85" fillId="0" borderId="0" xfId="0" applyFont="1" applyAlignment="1">
      <alignment horizontal="left" vertical="top" wrapText="1"/>
    </xf>
    <xf numFmtId="0" fontId="48" fillId="0" borderId="76" xfId="0" applyFont="1" applyFill="1" applyBorder="1" applyAlignment="1" applyProtection="1">
      <alignment wrapText="1"/>
      <protection locked="0"/>
    </xf>
    <xf numFmtId="0" fontId="48" fillId="0" borderId="77" xfId="0" applyFont="1" applyFill="1" applyBorder="1" applyAlignment="1" applyProtection="1">
      <alignment wrapText="1"/>
      <protection locked="0"/>
    </xf>
    <xf numFmtId="0" fontId="53" fillId="26" borderId="0" xfId="213" applyFont="1" applyFill="1" applyBorder="1" applyAlignment="1" applyProtection="1">
      <alignment horizontal="left" vertical="top" wrapText="1"/>
    </xf>
    <xf numFmtId="0" fontId="53" fillId="26" borderId="76" xfId="213" applyFont="1" applyFill="1" applyBorder="1" applyAlignment="1" applyProtection="1">
      <alignment horizontal="left" vertical="top" wrapText="1"/>
      <protection locked="0"/>
    </xf>
    <xf numFmtId="0" fontId="53" fillId="26" borderId="77" xfId="213" applyFont="1" applyFill="1" applyBorder="1" applyAlignment="1" applyProtection="1">
      <alignment horizontal="left" vertical="top" wrapText="1"/>
      <protection locked="0"/>
    </xf>
    <xf numFmtId="0" fontId="48" fillId="0" borderId="14" xfId="0" applyFont="1" applyFill="1" applyBorder="1" applyAlignment="1" applyProtection="1">
      <alignment wrapText="1"/>
      <protection locked="0"/>
    </xf>
    <xf numFmtId="0" fontId="68" fillId="0" borderId="0" xfId="0" applyFont="1" applyAlignment="1">
      <alignment wrapText="1"/>
    </xf>
    <xf numFmtId="0" fontId="70" fillId="46" borderId="14" xfId="0" applyFont="1" applyFill="1" applyBorder="1" applyAlignment="1" applyProtection="1">
      <alignment horizontal="left" vertical="center" wrapText="1"/>
    </xf>
    <xf numFmtId="0" fontId="70" fillId="46" borderId="77" xfId="0" applyFont="1" applyFill="1" applyBorder="1" applyAlignment="1" applyProtection="1">
      <alignment horizontal="left" vertical="center" wrapText="1"/>
    </xf>
    <xf numFmtId="0" fontId="49" fillId="47" borderId="110" xfId="0" applyFont="1" applyFill="1" applyBorder="1" applyAlignment="1" applyProtection="1">
      <alignment horizontal="center" vertical="top" wrapText="1"/>
    </xf>
    <xf numFmtId="0" fontId="49" fillId="47" borderId="138" xfId="0" applyFont="1" applyFill="1" applyBorder="1" applyAlignment="1" applyProtection="1">
      <alignment horizontal="center" vertical="top" wrapText="1"/>
    </xf>
    <xf numFmtId="0" fontId="49" fillId="47" borderId="161" xfId="0" applyFont="1" applyFill="1" applyBorder="1" applyAlignment="1" applyProtection="1">
      <alignment horizontal="center" vertical="top" wrapText="1"/>
    </xf>
    <xf numFmtId="0" fontId="79" fillId="0" borderId="0" xfId="218" applyFont="1" applyFill="1" applyBorder="1" applyAlignment="1" applyProtection="1">
      <alignment horizontal="right" vertical="center"/>
    </xf>
    <xf numFmtId="0" fontId="79" fillId="0" borderId="27" xfId="218" applyFont="1" applyFill="1" applyBorder="1" applyAlignment="1" applyProtection="1">
      <alignment horizontal="right" vertical="center"/>
    </xf>
    <xf numFmtId="0" fontId="54" fillId="0" borderId="0" xfId="218" applyFont="1" applyFill="1" applyAlignment="1" applyProtection="1">
      <alignment horizontal="right" vertical="center"/>
    </xf>
    <xf numFmtId="0" fontId="54" fillId="0" borderId="27" xfId="218" applyFont="1" applyFill="1" applyBorder="1" applyAlignment="1" applyProtection="1">
      <alignment horizontal="right" vertical="center"/>
    </xf>
    <xf numFmtId="0" fontId="54" fillId="25" borderId="194" xfId="218" applyNumberFormat="1" applyFont="1" applyFill="1" applyBorder="1" applyAlignment="1" applyProtection="1">
      <alignment horizontal="left"/>
    </xf>
    <xf numFmtId="0" fontId="54" fillId="25" borderId="195" xfId="218" applyNumberFormat="1" applyFont="1" applyFill="1" applyBorder="1" applyAlignment="1" applyProtection="1">
      <alignment horizontal="left"/>
    </xf>
    <xf numFmtId="0" fontId="54" fillId="25" borderId="196" xfId="218" applyNumberFormat="1" applyFont="1" applyFill="1" applyBorder="1" applyAlignment="1" applyProtection="1">
      <alignment horizontal="left"/>
    </xf>
    <xf numFmtId="0" fontId="54" fillId="25" borderId="150" xfId="218" applyNumberFormat="1" applyFont="1" applyFill="1" applyBorder="1" applyAlignment="1" applyProtection="1">
      <alignment horizontal="left"/>
    </xf>
    <xf numFmtId="0" fontId="54" fillId="25" borderId="54" xfId="218" applyNumberFormat="1" applyFont="1" applyFill="1" applyBorder="1" applyAlignment="1" applyProtection="1">
      <alignment horizontal="left"/>
    </xf>
    <xf numFmtId="0" fontId="54" fillId="25" borderId="53" xfId="218" applyNumberFormat="1" applyFont="1" applyFill="1" applyBorder="1" applyAlignment="1" applyProtection="1">
      <alignment horizontal="left"/>
    </xf>
    <xf numFmtId="49" fontId="54" fillId="25" borderId="199" xfId="218" applyNumberFormat="1" applyFont="1" applyFill="1" applyBorder="1" applyAlignment="1" applyProtection="1">
      <alignment horizontal="left"/>
    </xf>
    <xf numFmtId="0" fontId="54" fillId="25" borderId="200" xfId="218" applyNumberFormat="1" applyFont="1" applyFill="1" applyBorder="1" applyAlignment="1" applyProtection="1">
      <alignment horizontal="left"/>
    </xf>
    <xf numFmtId="0" fontId="54" fillId="25" borderId="201" xfId="218" applyNumberFormat="1" applyFont="1" applyFill="1" applyBorder="1" applyAlignment="1" applyProtection="1">
      <alignment horizontal="left"/>
    </xf>
    <xf numFmtId="0" fontId="79" fillId="0" borderId="96" xfId="218" applyFont="1" applyFill="1" applyBorder="1" applyAlignment="1" applyProtection="1">
      <alignment horizontal="right" vertical="center"/>
    </xf>
    <xf numFmtId="0" fontId="79" fillId="0" borderId="97" xfId="218" applyFont="1" applyFill="1" applyBorder="1" applyAlignment="1" applyProtection="1">
      <alignment horizontal="right" vertical="center"/>
    </xf>
    <xf numFmtId="0" fontId="70" fillId="30" borderId="0" xfId="218" applyFont="1" applyFill="1" applyBorder="1" applyAlignment="1" applyProtection="1"/>
    <xf numFmtId="14" fontId="49" fillId="25" borderId="76" xfId="218" applyNumberFormat="1" applyFont="1" applyFill="1" applyBorder="1" applyAlignment="1" applyProtection="1">
      <alignment horizontal="center"/>
    </xf>
    <xf numFmtId="14" fontId="49" fillId="25" borderId="77" xfId="218" applyNumberFormat="1" applyFont="1" applyFill="1" applyBorder="1" applyAlignment="1" applyProtection="1">
      <alignment horizontal="center"/>
    </xf>
    <xf numFmtId="0" fontId="49" fillId="25" borderId="76" xfId="218" applyNumberFormat="1" applyFont="1" applyFill="1" applyBorder="1" applyAlignment="1" applyProtection="1">
      <alignment horizontal="center"/>
    </xf>
    <xf numFmtId="0" fontId="49" fillId="25" borderId="77" xfId="218" applyNumberFormat="1" applyFont="1" applyFill="1" applyBorder="1" applyAlignment="1" applyProtection="1">
      <alignment horizontal="center"/>
    </xf>
    <xf numFmtId="0" fontId="61" fillId="25" borderId="76" xfId="218" applyNumberFormat="1" applyFont="1" applyFill="1" applyBorder="1" applyAlignment="1" applyProtection="1">
      <alignment vertical="center"/>
    </xf>
    <xf numFmtId="0" fontId="61" fillId="25" borderId="14" xfId="218" applyNumberFormat="1" applyFont="1" applyFill="1" applyBorder="1" applyAlignment="1" applyProtection="1">
      <alignment vertical="center"/>
    </xf>
    <xf numFmtId="0" fontId="74" fillId="28" borderId="0" xfId="218" applyFont="1" applyFill="1" applyBorder="1" applyAlignment="1" applyProtection="1">
      <alignment vertical="center"/>
    </xf>
    <xf numFmtId="0" fontId="54" fillId="25" borderId="194" xfId="218" applyNumberFormat="1" applyFont="1" applyFill="1" applyBorder="1" applyAlignment="1" applyProtection="1"/>
    <xf numFmtId="0" fontId="54" fillId="25" borderId="195" xfId="218" applyNumberFormat="1" applyFont="1" applyFill="1" applyBorder="1" applyAlignment="1" applyProtection="1"/>
    <xf numFmtId="0" fontId="54" fillId="25" borderId="196" xfId="218" applyNumberFormat="1" applyFont="1" applyFill="1" applyBorder="1" applyAlignment="1" applyProtection="1"/>
    <xf numFmtId="0" fontId="54" fillId="25" borderId="150" xfId="218" applyNumberFormat="1" applyFont="1" applyFill="1" applyBorder="1" applyAlignment="1" applyProtection="1"/>
    <xf numFmtId="0" fontId="54" fillId="25" borderId="54" xfId="218" applyNumberFormat="1" applyFont="1" applyFill="1" applyBorder="1" applyAlignment="1" applyProtection="1"/>
    <xf numFmtId="0" fontId="54" fillId="25" borderId="53" xfId="218" applyNumberFormat="1" applyFont="1" applyFill="1" applyBorder="1" applyAlignment="1" applyProtection="1"/>
    <xf numFmtId="49" fontId="61" fillId="0" borderId="49" xfId="218" applyNumberFormat="1" applyFont="1" applyFill="1" applyBorder="1" applyAlignment="1" applyProtection="1">
      <alignment horizontal="left" vertical="center"/>
      <protection locked="0"/>
    </xf>
    <xf numFmtId="49" fontId="61" fillId="0" borderId="51" xfId="218" applyNumberFormat="1" applyFont="1" applyFill="1" applyBorder="1" applyAlignment="1" applyProtection="1">
      <alignment horizontal="left" vertical="center"/>
      <protection locked="0"/>
    </xf>
    <xf numFmtId="49" fontId="61" fillId="0" borderId="103" xfId="218" applyNumberFormat="1" applyFont="1" applyFill="1" applyBorder="1" applyAlignment="1" applyProtection="1">
      <alignment horizontal="left" vertical="center"/>
      <protection locked="0"/>
    </xf>
    <xf numFmtId="44" fontId="61" fillId="0" borderId="104" xfId="218" applyNumberFormat="1" applyFont="1" applyFill="1" applyBorder="1" applyAlignment="1" applyProtection="1">
      <alignment horizontal="right" vertical="center"/>
      <protection locked="0"/>
    </xf>
    <xf numFmtId="44" fontId="61" fillId="0" borderId="52" xfId="218" applyNumberFormat="1" applyFont="1" applyFill="1" applyBorder="1" applyAlignment="1" applyProtection="1">
      <alignment horizontal="right" vertical="center"/>
      <protection locked="0"/>
    </xf>
    <xf numFmtId="49" fontId="61" fillId="0" borderId="172" xfId="218" applyNumberFormat="1" applyFont="1" applyFill="1" applyBorder="1" applyAlignment="1" applyProtection="1">
      <alignment horizontal="left" vertical="center"/>
      <protection locked="0"/>
    </xf>
    <xf numFmtId="49" fontId="61" fillId="0" borderId="173" xfId="218" applyNumberFormat="1" applyFont="1" applyFill="1" applyBorder="1" applyAlignment="1" applyProtection="1">
      <alignment horizontal="left" vertical="center"/>
      <protection locked="0"/>
    </xf>
    <xf numFmtId="49" fontId="61" fillId="0" borderId="174" xfId="218" applyNumberFormat="1" applyFont="1" applyFill="1" applyBorder="1" applyAlignment="1" applyProtection="1">
      <alignment horizontal="left" vertical="center"/>
      <protection locked="0"/>
    </xf>
    <xf numFmtId="44" fontId="61" fillId="0" borderId="175" xfId="218" applyNumberFormat="1" applyFont="1" applyFill="1" applyBorder="1" applyAlignment="1" applyProtection="1">
      <alignment horizontal="right" vertical="center"/>
      <protection locked="0"/>
    </xf>
    <xf numFmtId="44" fontId="61" fillId="0" borderId="176" xfId="218" applyNumberFormat="1" applyFont="1" applyFill="1" applyBorder="1" applyAlignment="1" applyProtection="1">
      <alignment horizontal="right" vertical="center"/>
      <protection locked="0"/>
    </xf>
    <xf numFmtId="0" fontId="63" fillId="30" borderId="110" xfId="218" applyFont="1" applyFill="1" applyBorder="1" applyAlignment="1" applyProtection="1">
      <alignment horizontal="center" vertical="center"/>
    </xf>
    <xf numFmtId="0" fontId="63" fillId="30" borderId="161" xfId="218" applyFont="1" applyFill="1" applyBorder="1" applyAlignment="1" applyProtection="1">
      <alignment horizontal="center" vertical="center"/>
    </xf>
    <xf numFmtId="49" fontId="61" fillId="0" borderId="162" xfId="218" applyNumberFormat="1" applyFont="1" applyFill="1" applyBorder="1" applyAlignment="1" applyProtection="1">
      <alignment horizontal="left" vertical="center"/>
      <protection locked="0"/>
    </xf>
    <xf numFmtId="49" fontId="61" fillId="0" borderId="163" xfId="218" applyNumberFormat="1" applyFont="1" applyFill="1" applyBorder="1" applyAlignment="1" applyProtection="1">
      <alignment horizontal="left" vertical="center"/>
      <protection locked="0"/>
    </xf>
    <xf numFmtId="49" fontId="61" fillId="0" borderId="164" xfId="218" applyNumberFormat="1" applyFont="1" applyFill="1" applyBorder="1" applyAlignment="1" applyProtection="1">
      <alignment horizontal="left" vertical="center"/>
      <protection locked="0"/>
    </xf>
    <xf numFmtId="44" fontId="61" fillId="0" borderId="165" xfId="218" applyNumberFormat="1" applyFont="1" applyFill="1" applyBorder="1" applyAlignment="1" applyProtection="1">
      <alignment horizontal="right" vertical="center"/>
      <protection locked="0"/>
    </xf>
    <xf numFmtId="44" fontId="61" fillId="0" borderId="166" xfId="218" applyNumberFormat="1" applyFont="1" applyFill="1" applyBorder="1" applyAlignment="1" applyProtection="1">
      <alignment horizontal="right" vertical="center"/>
      <protection locked="0"/>
    </xf>
    <xf numFmtId="0" fontId="61" fillId="0" borderId="212" xfId="218" applyFont="1" applyFill="1" applyBorder="1" applyAlignment="1" applyProtection="1">
      <alignment horizontal="left" vertical="center"/>
      <protection locked="0"/>
    </xf>
    <xf numFmtId="0" fontId="61" fillId="0" borderId="213" xfId="218" applyFont="1" applyFill="1" applyBorder="1" applyAlignment="1" applyProtection="1">
      <alignment horizontal="left" vertical="center"/>
      <protection locked="0"/>
    </xf>
    <xf numFmtId="0" fontId="70" fillId="46" borderId="110" xfId="0" applyFont="1" applyFill="1" applyBorder="1" applyAlignment="1" applyProtection="1">
      <alignment horizontal="left"/>
    </xf>
    <xf numFmtId="0" fontId="70" fillId="46" borderId="138" xfId="0" applyFont="1" applyFill="1" applyBorder="1" applyAlignment="1" applyProtection="1">
      <alignment horizontal="left"/>
    </xf>
    <xf numFmtId="0" fontId="70" fillId="46" borderId="161" xfId="0" applyFont="1" applyFill="1" applyBorder="1" applyAlignment="1" applyProtection="1">
      <alignment horizontal="left"/>
    </xf>
    <xf numFmtId="0" fontId="61" fillId="0" borderId="76" xfId="218" applyFont="1" applyFill="1" applyBorder="1" applyAlignment="1" applyProtection="1">
      <alignment vertical="center"/>
      <protection locked="0"/>
    </xf>
    <xf numFmtId="0" fontId="61" fillId="0" borderId="14" xfId="218" applyFont="1" applyFill="1" applyBorder="1" applyAlignment="1" applyProtection="1">
      <alignment vertical="center"/>
      <protection locked="0"/>
    </xf>
    <xf numFmtId="0" fontId="61" fillId="0" borderId="77" xfId="218" applyFont="1" applyFill="1" applyBorder="1" applyAlignment="1" applyProtection="1">
      <alignment vertical="center"/>
      <protection locked="0"/>
    </xf>
    <xf numFmtId="0" fontId="49" fillId="0" borderId="13" xfId="218" applyFont="1" applyFill="1" applyBorder="1" applyAlignment="1" applyProtection="1">
      <protection locked="0"/>
    </xf>
    <xf numFmtId="14" fontId="49" fillId="0" borderId="76" xfId="218" applyNumberFormat="1" applyFont="1" applyFill="1" applyBorder="1" applyAlignment="1" applyProtection="1">
      <alignment horizontal="center"/>
      <protection locked="0"/>
    </xf>
    <xf numFmtId="14" fontId="49" fillId="0" borderId="77" xfId="218" applyNumberFormat="1" applyFont="1" applyFill="1" applyBorder="1" applyAlignment="1" applyProtection="1">
      <alignment horizontal="center"/>
      <protection locked="0"/>
    </xf>
    <xf numFmtId="0" fontId="73" fillId="0" borderId="76" xfId="218" applyNumberFormat="1" applyFont="1" applyFill="1" applyBorder="1" applyAlignment="1" applyProtection="1">
      <alignment horizontal="center" vertical="center"/>
      <protection locked="0"/>
    </xf>
    <xf numFmtId="0" fontId="73" fillId="0" borderId="77" xfId="218" applyNumberFormat="1" applyFont="1" applyFill="1" applyBorder="1" applyAlignment="1" applyProtection="1">
      <alignment horizontal="center" vertical="center"/>
      <protection locked="0"/>
    </xf>
    <xf numFmtId="49" fontId="61" fillId="0" borderId="49" xfId="218" applyNumberFormat="1" applyFont="1" applyFill="1" applyBorder="1" applyAlignment="1" applyProtection="1">
      <alignment vertical="center"/>
      <protection locked="0"/>
    </xf>
    <xf numFmtId="49" fontId="61" fillId="0" borderId="51" xfId="218" applyNumberFormat="1" applyFont="1" applyFill="1" applyBorder="1" applyAlignment="1" applyProtection="1">
      <alignment vertical="center"/>
      <protection locked="0"/>
    </xf>
    <xf numFmtId="49" fontId="61" fillId="0" borderId="103" xfId="218" applyNumberFormat="1" applyFont="1" applyFill="1" applyBorder="1" applyAlignment="1" applyProtection="1">
      <alignment vertical="center"/>
      <protection locked="0"/>
    </xf>
    <xf numFmtId="0" fontId="62" fillId="46" borderId="132" xfId="0" applyFont="1" applyFill="1" applyBorder="1" applyAlignment="1" applyProtection="1">
      <alignment horizontal="center" vertical="center" wrapText="1"/>
    </xf>
    <xf numFmtId="0" fontId="62" fillId="46" borderId="222" xfId="0" applyFont="1" applyFill="1" applyBorder="1" applyAlignment="1" applyProtection="1">
      <alignment horizontal="center" vertical="center" wrapText="1"/>
    </xf>
    <xf numFmtId="0" fontId="62" fillId="46" borderId="133" xfId="0" applyFont="1" applyFill="1" applyBorder="1" applyAlignment="1" applyProtection="1">
      <alignment horizontal="center" vertical="center" wrapText="1"/>
    </xf>
    <xf numFmtId="0" fontId="62" fillId="46" borderId="12" xfId="0" applyFont="1" applyFill="1" applyBorder="1" applyAlignment="1" applyProtection="1">
      <alignment horizontal="center" vertical="center" wrapText="1"/>
    </xf>
    <xf numFmtId="0" fontId="62" fillId="46" borderId="0" xfId="0" applyFont="1" applyFill="1" applyBorder="1" applyAlignment="1" applyProtection="1">
      <alignment horizontal="center" vertical="center" wrapText="1"/>
    </xf>
    <xf numFmtId="0" fontId="62" fillId="46" borderId="224" xfId="0" applyFont="1" applyFill="1" applyBorder="1" applyAlignment="1" applyProtection="1">
      <alignment horizontal="center" vertical="center" wrapText="1"/>
    </xf>
    <xf numFmtId="0" fontId="62" fillId="46" borderId="15" xfId="0" applyFont="1" applyFill="1" applyBorder="1" applyAlignment="1" applyProtection="1">
      <alignment horizontal="center" vertical="center" wrapText="1"/>
    </xf>
    <xf numFmtId="0" fontId="62" fillId="46" borderId="100" xfId="0" applyFont="1" applyFill="1" applyBorder="1" applyAlignment="1" applyProtection="1">
      <alignment horizontal="center" vertical="center" wrapText="1"/>
    </xf>
    <xf numFmtId="0" fontId="62" fillId="46" borderId="114" xfId="0" applyFont="1" applyFill="1" applyBorder="1" applyAlignment="1" applyProtection="1">
      <alignment horizontal="center" vertical="center" wrapText="1"/>
    </xf>
    <xf numFmtId="0" fontId="62" fillId="0" borderId="76" xfId="0" applyFont="1" applyFill="1" applyBorder="1" applyAlignment="1" applyProtection="1">
      <alignment horizontal="right" vertical="center" wrapText="1"/>
    </xf>
    <xf numFmtId="0" fontId="62" fillId="0" borderId="14" xfId="0" applyFont="1" applyFill="1" applyBorder="1" applyAlignment="1" applyProtection="1">
      <alignment horizontal="right" vertical="center" wrapText="1"/>
    </xf>
    <xf numFmtId="0" fontId="62" fillId="0" borderId="77" xfId="0" applyFont="1" applyFill="1" applyBorder="1" applyAlignment="1" applyProtection="1">
      <alignment horizontal="right" vertical="center" wrapText="1"/>
    </xf>
    <xf numFmtId="0" fontId="67" fillId="26" borderId="76" xfId="213" applyFont="1" applyFill="1" applyBorder="1" applyAlignment="1" applyProtection="1">
      <alignment vertical="top"/>
    </xf>
    <xf numFmtId="0" fontId="67" fillId="26" borderId="14" xfId="213" applyFont="1" applyFill="1" applyBorder="1" applyAlignment="1" applyProtection="1">
      <alignment vertical="top"/>
    </xf>
    <xf numFmtId="0" fontId="67" fillId="26" borderId="77" xfId="213" applyFont="1" applyFill="1" applyBorder="1" applyAlignment="1" applyProtection="1">
      <alignment vertical="top"/>
    </xf>
    <xf numFmtId="6" fontId="65" fillId="40" borderId="76" xfId="213" applyNumberFormat="1" applyFont="1" applyFill="1" applyBorder="1" applyAlignment="1" applyProtection="1">
      <alignment horizontal="center"/>
      <protection locked="0"/>
    </xf>
    <xf numFmtId="6" fontId="65" fillId="40" borderId="14" xfId="213" applyNumberFormat="1" applyFont="1" applyFill="1" applyBorder="1" applyAlignment="1" applyProtection="1">
      <alignment horizontal="center"/>
      <protection locked="0"/>
    </xf>
    <xf numFmtId="6" fontId="65" fillId="40" borderId="77" xfId="213" applyNumberFormat="1" applyFont="1" applyFill="1" applyBorder="1" applyAlignment="1" applyProtection="1">
      <alignment horizontal="center"/>
      <protection locked="0"/>
    </xf>
    <xf numFmtId="0" fontId="62" fillId="0" borderId="0" xfId="0" applyFont="1" applyFill="1" applyBorder="1" applyAlignment="1" applyProtection="1">
      <alignment horizontal="left" vertical="center" wrapText="1"/>
    </xf>
    <xf numFmtId="6" fontId="65" fillId="26" borderId="76" xfId="213" applyNumberFormat="1" applyFont="1" applyFill="1" applyBorder="1" applyAlignment="1" applyProtection="1">
      <alignment horizontal="center"/>
      <protection locked="0"/>
    </xf>
    <xf numFmtId="6" fontId="65" fillId="26" borderId="14" xfId="213" applyNumberFormat="1" applyFont="1" applyFill="1" applyBorder="1" applyAlignment="1" applyProtection="1">
      <alignment horizontal="center"/>
      <protection locked="0"/>
    </xf>
    <xf numFmtId="6" fontId="65" fillId="26" borderId="77" xfId="213" applyNumberFormat="1" applyFont="1" applyFill="1" applyBorder="1" applyAlignment="1" applyProtection="1">
      <alignment horizontal="center"/>
      <protection locked="0"/>
    </xf>
    <xf numFmtId="0" fontId="15" fillId="26" borderId="16" xfId="213" applyFont="1" applyFill="1" applyBorder="1" applyAlignment="1" applyProtection="1">
      <alignment horizontal="left" vertical="top"/>
      <protection locked="0"/>
    </xf>
    <xf numFmtId="0" fontId="15" fillId="26" borderId="17" xfId="213" applyFont="1" applyFill="1" applyBorder="1" applyAlignment="1" applyProtection="1">
      <alignment horizontal="left" vertical="top"/>
      <protection locked="0"/>
    </xf>
    <xf numFmtId="0" fontId="15" fillId="26" borderId="18" xfId="213" applyFont="1" applyFill="1" applyBorder="1" applyAlignment="1" applyProtection="1">
      <alignment horizontal="left" vertical="top"/>
      <protection locked="0"/>
    </xf>
    <xf numFmtId="0" fontId="15" fillId="26" borderId="22" xfId="213" applyFont="1" applyFill="1" applyBorder="1" applyAlignment="1" applyProtection="1">
      <alignment horizontal="left" vertical="top"/>
      <protection locked="0"/>
    </xf>
    <xf numFmtId="0" fontId="15" fillId="26" borderId="0" xfId="213" applyFont="1" applyFill="1" applyBorder="1" applyAlignment="1" applyProtection="1">
      <alignment horizontal="left" vertical="top"/>
      <protection locked="0"/>
    </xf>
    <xf numFmtId="0" fontId="15" fillId="26" borderId="23" xfId="213" applyFont="1" applyFill="1" applyBorder="1" applyAlignment="1" applyProtection="1">
      <alignment horizontal="left" vertical="top"/>
      <protection locked="0"/>
    </xf>
    <xf numFmtId="0" fontId="15" fillId="26" borderId="20" xfId="213" applyFont="1" applyFill="1" applyBorder="1" applyAlignment="1" applyProtection="1">
      <alignment horizontal="left" vertical="top"/>
      <protection locked="0"/>
    </xf>
    <xf numFmtId="0" fontId="15" fillId="26" borderId="13" xfId="213" applyFont="1" applyFill="1" applyBorder="1" applyAlignment="1" applyProtection="1">
      <alignment horizontal="left" vertical="top"/>
      <protection locked="0"/>
    </xf>
    <xf numFmtId="0" fontId="15" fillId="26" borderId="24" xfId="213" applyFont="1" applyFill="1" applyBorder="1" applyAlignment="1" applyProtection="1">
      <alignment horizontal="left" vertical="top"/>
      <protection locked="0"/>
    </xf>
    <xf numFmtId="165" fontId="66" fillId="25" borderId="217" xfId="213" applyNumberFormat="1" applyFont="1" applyFill="1" applyBorder="1" applyAlignment="1" applyProtection="1">
      <alignment horizontal="right"/>
    </xf>
    <xf numFmtId="165" fontId="66" fillId="25" borderId="127" xfId="213" applyNumberFormat="1" applyFont="1" applyFill="1" applyBorder="1" applyAlignment="1" applyProtection="1">
      <alignment horizontal="right"/>
    </xf>
    <xf numFmtId="165" fontId="66" fillId="25" borderId="216" xfId="213" applyNumberFormat="1" applyFont="1" applyFill="1" applyBorder="1" applyAlignment="1" applyProtection="1">
      <alignment horizontal="right"/>
    </xf>
    <xf numFmtId="1" fontId="49" fillId="0" borderId="76" xfId="213" applyNumberFormat="1" applyFont="1" applyFill="1" applyBorder="1" applyAlignment="1" applyProtection="1">
      <alignment horizontal="center" wrapText="1"/>
      <protection locked="0"/>
    </xf>
    <xf numFmtId="1" fontId="49" fillId="0" borderId="14" xfId="213" applyNumberFormat="1" applyFont="1" applyFill="1" applyBorder="1" applyAlignment="1" applyProtection="1">
      <alignment horizontal="center" wrapText="1"/>
      <protection locked="0"/>
    </xf>
    <xf numFmtId="1" fontId="49" fillId="0" borderId="77" xfId="213" applyNumberFormat="1" applyFont="1" applyFill="1" applyBorder="1" applyAlignment="1" applyProtection="1">
      <alignment horizontal="center" wrapText="1"/>
      <protection locked="0"/>
    </xf>
    <xf numFmtId="0" fontId="53" fillId="38" borderId="230" xfId="213" applyFont="1" applyFill="1" applyBorder="1" applyAlignment="1" applyProtection="1">
      <alignment horizontal="center" vertical="center"/>
    </xf>
    <xf numFmtId="0" fontId="53" fillId="38" borderId="124" xfId="213" applyFont="1" applyFill="1" applyBorder="1" applyAlignment="1" applyProtection="1">
      <alignment horizontal="center" vertical="center"/>
    </xf>
    <xf numFmtId="0" fontId="53" fillId="38" borderId="125" xfId="213" applyFont="1" applyFill="1" applyBorder="1" applyAlignment="1" applyProtection="1">
      <alignment horizontal="center" vertical="center"/>
    </xf>
    <xf numFmtId="0" fontId="67" fillId="39" borderId="231" xfId="213" applyFont="1" applyFill="1" applyBorder="1" applyAlignment="1" applyProtection="1">
      <alignment horizontal="right" wrapText="1"/>
    </xf>
    <xf numFmtId="0" fontId="67" fillId="39" borderId="216" xfId="213" applyFont="1" applyFill="1" applyBorder="1" applyAlignment="1" applyProtection="1">
      <alignment horizontal="right" wrapText="1"/>
    </xf>
    <xf numFmtId="0" fontId="81" fillId="38" borderId="29" xfId="213" applyFont="1" applyFill="1" applyBorder="1" applyAlignment="1" applyProtection="1">
      <alignment horizontal="center" vertical="center" wrapText="1"/>
      <protection locked="0"/>
    </xf>
    <xf numFmtId="0" fontId="81" fillId="38" borderId="31" xfId="213" applyFont="1" applyFill="1" applyBorder="1" applyAlignment="1" applyProtection="1">
      <alignment horizontal="center" vertical="center" wrapText="1"/>
      <protection locked="0"/>
    </xf>
    <xf numFmtId="0" fontId="66" fillId="38" borderId="126" xfId="213" applyFont="1" applyFill="1" applyBorder="1" applyAlignment="1" applyProtection="1">
      <alignment horizontal="center" vertical="center"/>
    </xf>
    <xf numFmtId="0" fontId="66" fillId="38" borderId="125" xfId="213" applyFont="1" applyFill="1" applyBorder="1" applyAlignment="1" applyProtection="1">
      <alignment horizontal="center" vertical="center"/>
    </xf>
    <xf numFmtId="0" fontId="66" fillId="38" borderId="29" xfId="213" applyFont="1" applyFill="1" applyBorder="1" applyAlignment="1" applyProtection="1">
      <alignment horizontal="center" vertical="center"/>
    </xf>
    <xf numFmtId="0" fontId="66" fillId="38" borderId="31" xfId="213" applyFont="1" applyFill="1" applyBorder="1" applyAlignment="1" applyProtection="1">
      <alignment horizontal="center" vertical="center"/>
    </xf>
    <xf numFmtId="0" fontId="67" fillId="38" borderId="132" xfId="213" applyFont="1" applyFill="1" applyBorder="1" applyAlignment="1" applyProtection="1">
      <alignment horizontal="center" vertical="center"/>
    </xf>
    <xf numFmtId="0" fontId="67" fillId="38" borderId="191" xfId="213" applyFont="1" applyFill="1" applyBorder="1" applyAlignment="1" applyProtection="1">
      <alignment horizontal="center" vertical="center"/>
    </xf>
    <xf numFmtId="0" fontId="67" fillId="38" borderId="228" xfId="213" applyFont="1" applyFill="1" applyBorder="1" applyAlignment="1" applyProtection="1">
      <alignment horizontal="center" vertical="center"/>
    </xf>
    <xf numFmtId="0" fontId="67" fillId="38" borderId="24" xfId="213" applyFont="1" applyFill="1" applyBorder="1" applyAlignment="1" applyProtection="1">
      <alignment horizontal="center" vertical="center"/>
    </xf>
    <xf numFmtId="0" fontId="67" fillId="38" borderId="193" xfId="213" applyFont="1" applyFill="1" applyBorder="1" applyAlignment="1" applyProtection="1">
      <alignment horizontal="center" vertical="center"/>
    </xf>
    <xf numFmtId="0" fontId="67" fillId="38" borderId="229" xfId="213" applyFont="1" applyFill="1" applyBorder="1" applyAlignment="1" applyProtection="1">
      <alignment horizontal="center" vertical="center"/>
    </xf>
    <xf numFmtId="0" fontId="67" fillId="38" borderId="215" xfId="213" applyFont="1" applyFill="1" applyBorder="1" applyAlignment="1" applyProtection="1">
      <alignment horizontal="center" vertical="center"/>
    </xf>
    <xf numFmtId="0" fontId="67" fillId="38" borderId="117" xfId="213" applyFont="1" applyFill="1" applyBorder="1" applyAlignment="1" applyProtection="1">
      <alignment horizontal="center"/>
    </xf>
    <xf numFmtId="0" fontId="67" fillId="38" borderId="113" xfId="213" applyFont="1" applyFill="1" applyBorder="1" applyAlignment="1" applyProtection="1">
      <alignment horizontal="center"/>
    </xf>
    <xf numFmtId="0" fontId="67" fillId="38" borderId="128" xfId="213" applyFont="1" applyFill="1" applyBorder="1" applyAlignment="1" applyProtection="1">
      <alignment horizontal="center"/>
    </xf>
    <xf numFmtId="0" fontId="67" fillId="39" borderId="191" xfId="213" applyFont="1" applyFill="1" applyBorder="1" applyAlignment="1" applyProtection="1">
      <alignment horizontal="center" vertical="center"/>
    </xf>
    <xf numFmtId="0" fontId="67" fillId="39" borderId="23" xfId="213" applyFont="1" applyFill="1" applyBorder="1" applyAlignment="1" applyProtection="1">
      <alignment horizontal="center" vertical="center"/>
    </xf>
    <xf numFmtId="0" fontId="67" fillId="39" borderId="24" xfId="213" applyFont="1" applyFill="1" applyBorder="1" applyAlignment="1" applyProtection="1">
      <alignment horizontal="center" vertical="center"/>
    </xf>
    <xf numFmtId="0" fontId="66" fillId="38" borderId="76" xfId="213" applyFont="1" applyFill="1" applyBorder="1" applyAlignment="1" applyProtection="1">
      <alignment horizontal="center"/>
      <protection locked="0"/>
    </xf>
    <xf numFmtId="0" fontId="66" fillId="38" borderId="14" xfId="213" applyFont="1" applyFill="1" applyBorder="1" applyAlignment="1" applyProtection="1">
      <alignment horizontal="center"/>
      <protection locked="0"/>
    </xf>
    <xf numFmtId="0" fontId="66" fillId="38" borderId="77" xfId="213" applyFont="1" applyFill="1" applyBorder="1" applyAlignment="1" applyProtection="1">
      <alignment horizontal="center"/>
      <protection locked="0"/>
    </xf>
    <xf numFmtId="0" fontId="66" fillId="38" borderId="16" xfId="213" applyFont="1" applyFill="1" applyBorder="1" applyAlignment="1" applyProtection="1">
      <alignment horizontal="center" vertical="center" wrapText="1"/>
      <protection locked="0"/>
    </xf>
    <xf numFmtId="0" fontId="66" fillId="38" borderId="17" xfId="213" applyFont="1" applyFill="1" applyBorder="1" applyAlignment="1" applyProtection="1">
      <alignment horizontal="center" vertical="center" wrapText="1"/>
      <protection locked="0"/>
    </xf>
    <xf numFmtId="0" fontId="66" fillId="38" borderId="18" xfId="213" applyFont="1" applyFill="1" applyBorder="1" applyAlignment="1" applyProtection="1">
      <alignment horizontal="center" vertical="center" wrapText="1"/>
      <protection locked="0"/>
    </xf>
    <xf numFmtId="0" fontId="66" fillId="38" borderId="20" xfId="213" applyFont="1" applyFill="1" applyBorder="1" applyAlignment="1" applyProtection="1">
      <alignment horizontal="center" vertical="center" wrapText="1"/>
      <protection locked="0"/>
    </xf>
    <xf numFmtId="0" fontId="66" fillId="38" borderId="13" xfId="213" applyFont="1" applyFill="1" applyBorder="1" applyAlignment="1" applyProtection="1">
      <alignment horizontal="center" vertical="center" wrapText="1"/>
      <protection locked="0"/>
    </xf>
    <xf numFmtId="0" fontId="66" fillId="38" borderId="24" xfId="213" applyFont="1" applyFill="1" applyBorder="1" applyAlignment="1" applyProtection="1">
      <alignment horizontal="center" vertical="center" wrapText="1"/>
      <protection locked="0"/>
    </xf>
    <xf numFmtId="0" fontId="53" fillId="26" borderId="13" xfId="213" applyFont="1" applyFill="1" applyBorder="1" applyAlignment="1" applyProtection="1">
      <alignment horizontal="left" wrapText="1"/>
      <protection locked="0"/>
    </xf>
    <xf numFmtId="0" fontId="53" fillId="38" borderId="16" xfId="213" applyFont="1" applyFill="1" applyBorder="1" applyAlignment="1" applyProtection="1">
      <alignment horizontal="left" vertical="top"/>
      <protection locked="0"/>
    </xf>
    <xf numFmtId="0" fontId="53" fillId="38" borderId="17" xfId="213" applyFont="1" applyFill="1" applyBorder="1" applyAlignment="1" applyProtection="1">
      <alignment horizontal="left" vertical="top"/>
      <protection locked="0"/>
    </xf>
    <xf numFmtId="0" fontId="53" fillId="38" borderId="18" xfId="213" applyFont="1" applyFill="1" applyBorder="1" applyAlignment="1" applyProtection="1">
      <alignment horizontal="left" vertical="top"/>
      <protection locked="0"/>
    </xf>
    <xf numFmtId="0" fontId="53" fillId="38" borderId="22" xfId="213" applyFont="1" applyFill="1" applyBorder="1" applyAlignment="1" applyProtection="1">
      <alignment horizontal="left" vertical="top"/>
      <protection locked="0"/>
    </xf>
    <xf numFmtId="0" fontId="53" fillId="38" borderId="0" xfId="213" applyFont="1" applyFill="1" applyBorder="1" applyAlignment="1" applyProtection="1">
      <alignment horizontal="left" vertical="top"/>
      <protection locked="0"/>
    </xf>
    <xf numFmtId="0" fontId="53" fillId="38" borderId="23" xfId="213" applyFont="1" applyFill="1" applyBorder="1" applyAlignment="1" applyProtection="1">
      <alignment horizontal="left" vertical="top"/>
      <protection locked="0"/>
    </xf>
    <xf numFmtId="0" fontId="53" fillId="38" borderId="20" xfId="213" applyFont="1" applyFill="1" applyBorder="1" applyAlignment="1" applyProtection="1">
      <alignment horizontal="left" vertical="top"/>
      <protection locked="0"/>
    </xf>
    <xf numFmtId="0" fontId="53" fillId="38" borderId="13" xfId="213" applyFont="1" applyFill="1" applyBorder="1" applyAlignment="1" applyProtection="1">
      <alignment horizontal="left" vertical="top"/>
      <protection locked="0"/>
    </xf>
    <xf numFmtId="0" fontId="53" fillId="38" borderId="24" xfId="213" applyFont="1" applyFill="1" applyBorder="1" applyAlignment="1" applyProtection="1">
      <alignment horizontal="left" vertical="top"/>
      <protection locked="0"/>
    </xf>
    <xf numFmtId="0" fontId="53" fillId="26" borderId="13" xfId="213" applyFont="1" applyFill="1" applyBorder="1"/>
    <xf numFmtId="0" fontId="53" fillId="26" borderId="0" xfId="213" applyFont="1" applyFill="1" applyBorder="1"/>
    <xf numFmtId="0" fontId="67" fillId="49" borderId="21" xfId="357" applyFont="1" applyFill="1" applyBorder="1" applyAlignment="1" applyProtection="1">
      <alignment horizontal="center" vertical="center" wrapText="1"/>
      <protection locked="0"/>
    </xf>
    <xf numFmtId="0" fontId="96" fillId="50" borderId="76" xfId="358" applyFont="1" applyFill="1" applyBorder="1" applyAlignment="1">
      <alignment horizontal="center" wrapText="1"/>
    </xf>
    <xf numFmtId="0" fontId="96" fillId="50" borderId="14" xfId="358" applyFont="1" applyFill="1" applyBorder="1" applyAlignment="1">
      <alignment horizontal="center" wrapText="1"/>
    </xf>
    <xf numFmtId="0" fontId="96" fillId="50" borderId="77" xfId="358" applyFont="1" applyFill="1" applyBorder="1" applyAlignment="1">
      <alignment horizontal="center" wrapText="1"/>
    </xf>
    <xf numFmtId="0" fontId="96" fillId="50" borderId="20" xfId="358" applyFont="1" applyFill="1" applyBorder="1" applyAlignment="1">
      <alignment horizontal="center" wrapText="1"/>
    </xf>
    <xf numFmtId="0" fontId="96" fillId="50" borderId="13" xfId="358" applyFont="1" applyFill="1" applyBorder="1" applyAlignment="1">
      <alignment horizontal="center" wrapText="1"/>
    </xf>
    <xf numFmtId="0" fontId="96" fillId="50" borderId="24" xfId="358" applyFont="1" applyFill="1" applyBorder="1" applyAlignment="1">
      <alignment horizontal="center" wrapText="1"/>
    </xf>
    <xf numFmtId="0" fontId="53" fillId="0" borderId="0" xfId="213" applyFont="1" applyFill="1" applyBorder="1" applyAlignment="1" applyProtection="1">
      <alignment horizontal="left" vertical="top" wrapText="1"/>
    </xf>
    <xf numFmtId="6" fontId="15" fillId="26" borderId="0" xfId="213" applyNumberFormat="1" applyFont="1" applyFill="1" applyBorder="1" applyProtection="1"/>
    <xf numFmtId="0" fontId="83" fillId="26" borderId="0" xfId="213" applyFont="1" applyFill="1" applyBorder="1" applyProtection="1">
      <protection locked="0"/>
    </xf>
    <xf numFmtId="0" fontId="53" fillId="26" borderId="0" xfId="213" applyFont="1" applyFill="1" applyBorder="1" applyAlignment="1" applyProtection="1">
      <alignment horizontal="right"/>
      <protection locked="0"/>
    </xf>
    <xf numFmtId="0" fontId="4" fillId="26" borderId="224" xfId="213" applyFont="1" applyFill="1" applyBorder="1" applyProtection="1">
      <protection locked="0"/>
    </xf>
    <xf numFmtId="0" fontId="92" fillId="26" borderId="224" xfId="0" applyFont="1" applyFill="1" applyBorder="1" applyAlignment="1" applyProtection="1">
      <alignment horizontal="left" vertical="center" wrapText="1"/>
    </xf>
    <xf numFmtId="0" fontId="15" fillId="26" borderId="15" xfId="213" applyFont="1" applyFill="1" applyBorder="1" applyProtection="1"/>
    <xf numFmtId="0" fontId="15" fillId="26" borderId="100" xfId="213" applyFont="1" applyFill="1" applyBorder="1" applyProtection="1"/>
    <xf numFmtId="0" fontId="15" fillId="26" borderId="114" xfId="213" applyFont="1" applyFill="1" applyBorder="1" applyProtection="1"/>
  </cellXfs>
  <cellStyles count="361">
    <cellStyle name="20% - Accent1 2" xfId="1"/>
    <cellStyle name="20% - Accent2 2" xfId="2"/>
    <cellStyle name="20% - Accent3 2" xfId="3"/>
    <cellStyle name="20% - Accent3 2 2" xfId="71"/>
    <cellStyle name="20% - Accent3 2 3" xfId="79"/>
    <cellStyle name="20% - Accent4 2" xfId="4"/>
    <cellStyle name="20% - Accent5 2" xfId="5"/>
    <cellStyle name="20% - Accent6 2" xfId="6"/>
    <cellStyle name="20% - Accent6 3" xfId="130"/>
    <cellStyle name="20% - Accent6 3 2" xfId="188"/>
    <cellStyle name="20% - Accent6 3 2 2" xfId="223"/>
    <cellStyle name="20% - Accent6 3 3" xfId="222"/>
    <cellStyle name="40% - Accent1 2" xfId="7"/>
    <cellStyle name="40% - Accent2 2" xfId="8"/>
    <cellStyle name="40% - Accent3 2" xfId="9"/>
    <cellStyle name="40% - Accent3 3" xfId="129"/>
    <cellStyle name="40% - Accent3 3 2" xfId="187"/>
    <cellStyle name="40% - Accent3 3 2 2" xfId="225"/>
    <cellStyle name="40% - Accent3 3 3" xfId="224"/>
    <cellStyle name="40% - Accent4 2" xfId="10"/>
    <cellStyle name="40% - Accent5 2" xfId="11"/>
    <cellStyle name="40% - Accent6 2" xfId="12"/>
    <cellStyle name="40% - Accent6 3" xfId="131"/>
    <cellStyle name="40% - Accent6 3 2" xfId="189"/>
    <cellStyle name="40% - Accent6 3 2 2" xfId="227"/>
    <cellStyle name="40% - Accent6 3 3" xfId="226"/>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alculation 2 2" xfId="72"/>
    <cellStyle name="Calculation 2 2 2" xfId="90"/>
    <cellStyle name="Calculation 2 3" xfId="82"/>
    <cellStyle name="Check Cell 2" xfId="27"/>
    <cellStyle name="Comma 2" xfId="68"/>
    <cellStyle name="Comma 2 2" xfId="103"/>
    <cellStyle name="Comma 2 2 2" xfId="133"/>
    <cellStyle name="Comma 2 2 2 2" xfId="191"/>
    <cellStyle name="Comma 2 2 2 2 2" xfId="231"/>
    <cellStyle name="Comma 2 2 2 3" xfId="230"/>
    <cellStyle name="Comma 2 2 3" xfId="168"/>
    <cellStyle name="Comma 2 2 3 2" xfId="232"/>
    <cellStyle name="Comma 2 2 4" xfId="229"/>
    <cellStyle name="Comma 2 3" xfId="118"/>
    <cellStyle name="Comma 2 3 2" xfId="178"/>
    <cellStyle name="Comma 2 3 2 2" xfId="234"/>
    <cellStyle name="Comma 2 3 3" xfId="233"/>
    <cellStyle name="Comma 2 4" xfId="84"/>
    <cellStyle name="Comma 2 4 2" xfId="235"/>
    <cellStyle name="Comma 2 5" xfId="158"/>
    <cellStyle name="Comma 2 5 2" xfId="236"/>
    <cellStyle name="Comma 2 6" xfId="228"/>
    <cellStyle name="Comma 3" xfId="73"/>
    <cellStyle name="Comma 4" xfId="219"/>
    <cellStyle name="Comma 5" xfId="355"/>
    <cellStyle name="Currency" xfId="67" builtinId="4"/>
    <cellStyle name="Currency 2" xfId="28"/>
    <cellStyle name="Currency 2 2" xfId="63"/>
    <cellStyle name="Currency 3" xfId="62"/>
    <cellStyle name="Currency 3 2" xfId="83"/>
    <cellStyle name="Currency 3 3" xfId="237"/>
    <cellStyle name="Currency 4" xfId="78"/>
    <cellStyle name="Currency 4 2" xfId="108"/>
    <cellStyle name="Currency 4 2 2" xfId="138"/>
    <cellStyle name="Currency 4 2 2 2" xfId="196"/>
    <cellStyle name="Currency 4 2 2 2 2" xfId="241"/>
    <cellStyle name="Currency 4 2 2 3" xfId="240"/>
    <cellStyle name="Currency 4 2 3" xfId="173"/>
    <cellStyle name="Currency 4 2 3 2" xfId="242"/>
    <cellStyle name="Currency 4 2 4" xfId="239"/>
    <cellStyle name="Currency 4 3" xfId="123"/>
    <cellStyle name="Currency 4 3 2" xfId="182"/>
    <cellStyle name="Currency 4 3 2 2" xfId="244"/>
    <cellStyle name="Currency 4 3 3" xfId="243"/>
    <cellStyle name="Currency 4 4" xfId="96"/>
    <cellStyle name="Currency 4 4 2" xfId="245"/>
    <cellStyle name="Currency 4 5" xfId="162"/>
    <cellStyle name="Currency 4 5 2" xfId="246"/>
    <cellStyle name="Currency 4 6" xfId="238"/>
    <cellStyle name="Currency 5" xfId="115"/>
    <cellStyle name="Currency 5 2" xfId="145"/>
    <cellStyle name="Currency 5 2 2" xfId="203"/>
    <cellStyle name="Currency 5 2 2 2" xfId="249"/>
    <cellStyle name="Currency 5 2 3" xfId="248"/>
    <cellStyle name="Currency 5 3" xfId="150"/>
    <cellStyle name="Currency 5 3 2" xfId="157"/>
    <cellStyle name="Currency 5 3 2 2" xfId="251"/>
    <cellStyle name="Currency 5 3 3" xfId="250"/>
    <cellStyle name="Currency 5 4" xfId="247"/>
    <cellStyle name="Currency 6" xfId="210"/>
    <cellStyle name="Currency 6 2" xfId="252"/>
    <cellStyle name="Currency 7" xfId="215"/>
    <cellStyle name="Explanatory Text 2" xfId="29"/>
    <cellStyle name="Good 2" xfId="30"/>
    <cellStyle name="Heading 1 2" xfId="31"/>
    <cellStyle name="Heading 2 2" xfId="32"/>
    <cellStyle name="Heading 3 2" xfId="33"/>
    <cellStyle name="Heading 4 2" xfId="34"/>
    <cellStyle name="Hyperlink" xfId="360" builtinId="8"/>
    <cellStyle name="Hyperlink 2" xfId="69"/>
    <cellStyle name="Input 2" xfId="35"/>
    <cellStyle name="Input 2 2" xfId="74"/>
    <cellStyle name="Input 2 2 2" xfId="91"/>
    <cellStyle name="Input 2 3" xfId="81"/>
    <cellStyle name="Linked Cell 2" xfId="36"/>
    <cellStyle name="Neutral 2" xfId="37"/>
    <cellStyle name="Normal" xfId="0" builtinId="0"/>
    <cellStyle name="Normal 10" xfId="76"/>
    <cellStyle name="Normal 10 2" xfId="110"/>
    <cellStyle name="Normal 10 2 2" xfId="140"/>
    <cellStyle name="Normal 10 2 2 2" xfId="198"/>
    <cellStyle name="Normal 10 2 2 2 2" xfId="256"/>
    <cellStyle name="Normal 10 2 2 3" xfId="255"/>
    <cellStyle name="Normal 10 2 3" xfId="175"/>
    <cellStyle name="Normal 10 2 3 2" xfId="257"/>
    <cellStyle name="Normal 10 2 4" xfId="254"/>
    <cellStyle name="Normal 10 3" xfId="125"/>
    <cellStyle name="Normal 10 3 2" xfId="184"/>
    <cellStyle name="Normal 10 3 2 2" xfId="259"/>
    <cellStyle name="Normal 10 3 3" xfId="258"/>
    <cellStyle name="Normal 10 4" xfId="98"/>
    <cellStyle name="Normal 10 4 2" xfId="260"/>
    <cellStyle name="Normal 10 5" xfId="164"/>
    <cellStyle name="Normal 10 5 2" xfId="261"/>
    <cellStyle name="Normal 10 6" xfId="253"/>
    <cellStyle name="Normal 11" xfId="100"/>
    <cellStyle name="Normal 11 2" xfId="112"/>
    <cellStyle name="Normal 11 2 2" xfId="142"/>
    <cellStyle name="Normal 11 2 2 2" xfId="200"/>
    <cellStyle name="Normal 11 2 2 2 2" xfId="265"/>
    <cellStyle name="Normal 11 2 2 3" xfId="264"/>
    <cellStyle name="Normal 11 2 3" xfId="152"/>
    <cellStyle name="Normal 11 2 3 2" xfId="205"/>
    <cellStyle name="Normal 11 2 3 2 2" xfId="267"/>
    <cellStyle name="Normal 11 2 3 3" xfId="266"/>
    <cellStyle name="Normal 11 2 4" xfId="177"/>
    <cellStyle name="Normal 11 2 4 2" xfId="268"/>
    <cellStyle name="Normal 11 2 5" xfId="263"/>
    <cellStyle name="Normal 11 3" xfId="127"/>
    <cellStyle name="Normal 11 3 2" xfId="186"/>
    <cellStyle name="Normal 11 3 2 2" xfId="270"/>
    <cellStyle name="Normal 11 3 3" xfId="269"/>
    <cellStyle name="Normal 11 4" xfId="166"/>
    <cellStyle name="Normal 11 4 2" xfId="271"/>
    <cellStyle name="Normal 11 5" xfId="262"/>
    <cellStyle name="Normal 12" xfId="113"/>
    <cellStyle name="Normal 12 2" xfId="143"/>
    <cellStyle name="Normal 12 2 2" xfId="201"/>
    <cellStyle name="Normal 12 2 2 2" xfId="274"/>
    <cellStyle name="Normal 12 2 3" xfId="273"/>
    <cellStyle name="Normal 12 3" xfId="146"/>
    <cellStyle name="Normal 12 3 2" xfId="153"/>
    <cellStyle name="Normal 12 3 2 2" xfId="276"/>
    <cellStyle name="Normal 12 3 3" xfId="275"/>
    <cellStyle name="Normal 12 4" xfId="272"/>
    <cellStyle name="Normal 13" xfId="206"/>
    <cellStyle name="Normal 13 2" xfId="277"/>
    <cellStyle name="Normal 14" xfId="208"/>
    <cellStyle name="Normal 14 2" xfId="278"/>
    <cellStyle name="Normal 15" xfId="211"/>
    <cellStyle name="Normal 15 2" xfId="279"/>
    <cellStyle name="Normal 16" xfId="212"/>
    <cellStyle name="Normal 16 2" xfId="280"/>
    <cellStyle name="Normal 17" xfId="213"/>
    <cellStyle name="Normal 17 2" xfId="214"/>
    <cellStyle name="Normal 17 3" xfId="281"/>
    <cellStyle name="Normal 18" xfId="217"/>
    <cellStyle name="Normal 18 2" xfId="282"/>
    <cellStyle name="Normal 19" xfId="218"/>
    <cellStyle name="Normal 2" xfId="38"/>
    <cellStyle name="Normal 2 2" xfId="39"/>
    <cellStyle name="Normal 2 2 2" xfId="75"/>
    <cellStyle name="Normal 2 2 3" xfId="80"/>
    <cellStyle name="Normal 2 2 4" xfId="220"/>
    <cellStyle name="Normal 2 2 5" xfId="358"/>
    <cellStyle name="Normal 2 3" xfId="40"/>
    <cellStyle name="Normal 2 3 2" xfId="41"/>
    <cellStyle name="Normal 2 3 2 2" xfId="105"/>
    <cellStyle name="Normal 2 3 2 2 2" xfId="135"/>
    <cellStyle name="Normal 2 3 2 2 2 2" xfId="193"/>
    <cellStyle name="Normal 2 3 2 2 2 2 2" xfId="287"/>
    <cellStyle name="Normal 2 3 2 2 2 3" xfId="286"/>
    <cellStyle name="Normal 2 3 2 2 3" xfId="170"/>
    <cellStyle name="Normal 2 3 2 2 3 2" xfId="288"/>
    <cellStyle name="Normal 2 3 2 2 4" xfId="285"/>
    <cellStyle name="Normal 2 3 2 3" xfId="120"/>
    <cellStyle name="Normal 2 3 2 3 2" xfId="179"/>
    <cellStyle name="Normal 2 3 2 3 2 2" xfId="290"/>
    <cellStyle name="Normal 2 3 2 3 3" xfId="289"/>
    <cellStyle name="Normal 2 3 2 4" xfId="86"/>
    <cellStyle name="Normal 2 3 2 4 2" xfId="291"/>
    <cellStyle name="Normal 2 3 2 5" xfId="159"/>
    <cellStyle name="Normal 2 3 2 5 2" xfId="292"/>
    <cellStyle name="Normal 2 3 2 6" xfId="284"/>
    <cellStyle name="Normal 2 3 3" xfId="42"/>
    <cellStyle name="Normal 2 3 3 2" xfId="64"/>
    <cellStyle name="Normal 2 3 4" xfId="104"/>
    <cellStyle name="Normal 2 3 4 2" xfId="134"/>
    <cellStyle name="Normal 2 3 4 2 2" xfId="192"/>
    <cellStyle name="Normal 2 3 4 2 2 2" xfId="295"/>
    <cellStyle name="Normal 2 3 4 2 3" xfId="294"/>
    <cellStyle name="Normal 2 3 4 3" xfId="169"/>
    <cellStyle name="Normal 2 3 4 3 2" xfId="296"/>
    <cellStyle name="Normal 2 3 4 4" xfId="293"/>
    <cellStyle name="Normal 2 3 5" xfId="119"/>
    <cellStyle name="Normal 2 3 5 2" xfId="148"/>
    <cellStyle name="Normal 2 3 5 2 2" xfId="155"/>
    <cellStyle name="Normal 2 3 5 2 2 2" xfId="299"/>
    <cellStyle name="Normal 2 3 5 2 3" xfId="298"/>
    <cellStyle name="Normal 2 3 5 3" xfId="297"/>
    <cellStyle name="Normal 2 3 6" xfId="85"/>
    <cellStyle name="Normal 2 3 6 2" xfId="300"/>
    <cellStyle name="Normal 2 3 7" xfId="283"/>
    <cellStyle name="Normal 2 4" xfId="43"/>
    <cellStyle name="Normal 20" xfId="354"/>
    <cellStyle name="Normal 21" xfId="357"/>
    <cellStyle name="Normal 22" xfId="359"/>
    <cellStyle name="Normal 3" xfId="44"/>
    <cellStyle name="Normal 3 2" xfId="116"/>
    <cellStyle name="Normal 4" xfId="45"/>
    <cellStyle name="Normal 4 2" xfId="46"/>
    <cellStyle name="Normal 4 2 2" xfId="117"/>
    <cellStyle name="Normal 4 3" xfId="106"/>
    <cellStyle name="Normal 4 3 2" xfId="136"/>
    <cellStyle name="Normal 4 3 2 2" xfId="194"/>
    <cellStyle name="Normal 4 3 2 2 2" xfId="304"/>
    <cellStyle name="Normal 4 3 2 3" xfId="303"/>
    <cellStyle name="Normal 4 3 3" xfId="171"/>
    <cellStyle name="Normal 4 3 3 2" xfId="305"/>
    <cellStyle name="Normal 4 3 4" xfId="302"/>
    <cellStyle name="Normal 4 4" xfId="121"/>
    <cellStyle name="Normal 4 4 2" xfId="180"/>
    <cellStyle name="Normal 4 4 2 2" xfId="307"/>
    <cellStyle name="Normal 4 4 3" xfId="306"/>
    <cellStyle name="Normal 4 5" xfId="87"/>
    <cellStyle name="Normal 4 5 2" xfId="308"/>
    <cellStyle name="Normal 4 6" xfId="160"/>
    <cellStyle name="Normal 4 6 2" xfId="309"/>
    <cellStyle name="Normal 4 7" xfId="301"/>
    <cellStyle name="Normal 5" xfId="47"/>
    <cellStyle name="Normal 5 2" xfId="48"/>
    <cellStyle name="Normal 5 2 2" xfId="65"/>
    <cellStyle name="Normal 6" xfId="49"/>
    <cellStyle name="Normal 6 2" xfId="50"/>
    <cellStyle name="Normal 6 3" xfId="310"/>
    <cellStyle name="Normal 6 4" xfId="356"/>
    <cellStyle name="Normal 7" xfId="51"/>
    <cellStyle name="Normal 7 2" xfId="88"/>
    <cellStyle name="Normal 7 3" xfId="311"/>
    <cellStyle name="Normal 8" xfId="52"/>
    <cellStyle name="Normal 8 2" xfId="97"/>
    <cellStyle name="Normal 8 2 2" xfId="102"/>
    <cellStyle name="Normal 8 2 2 2" xfId="132"/>
    <cellStyle name="Normal 8 2 2 2 2" xfId="190"/>
    <cellStyle name="Normal 8 2 2 2 2 2" xfId="316"/>
    <cellStyle name="Normal 8 2 2 2 3" xfId="315"/>
    <cellStyle name="Normal 8 2 2 3" xfId="151"/>
    <cellStyle name="Normal 8 2 2 3 2" xfId="204"/>
    <cellStyle name="Normal 8 2 2 3 2 2" xfId="318"/>
    <cellStyle name="Normal 8 2 2 3 3" xfId="317"/>
    <cellStyle name="Normal 8 2 2 4" xfId="167"/>
    <cellStyle name="Normal 8 2 2 4 2" xfId="319"/>
    <cellStyle name="Normal 8 2 2 5" xfId="314"/>
    <cellStyle name="Normal 8 2 3" xfId="109"/>
    <cellStyle name="Normal 8 2 3 2" xfId="139"/>
    <cellStyle name="Normal 8 2 3 2 2" xfId="197"/>
    <cellStyle name="Normal 8 2 3 2 2 2" xfId="322"/>
    <cellStyle name="Normal 8 2 3 2 3" xfId="321"/>
    <cellStyle name="Normal 8 2 3 3" xfId="174"/>
    <cellStyle name="Normal 8 2 3 3 2" xfId="323"/>
    <cellStyle name="Normal 8 2 3 4" xfId="320"/>
    <cellStyle name="Normal 8 2 4" xfId="124"/>
    <cellStyle name="Normal 8 2 4 2" xfId="183"/>
    <cellStyle name="Normal 8 2 4 2 2" xfId="325"/>
    <cellStyle name="Normal 8 2 4 3" xfId="324"/>
    <cellStyle name="Normal 8 2 5" xfId="163"/>
    <cellStyle name="Normal 8 2 5 2" xfId="326"/>
    <cellStyle name="Normal 8 2 6" xfId="313"/>
    <cellStyle name="Normal 8 3" xfId="107"/>
    <cellStyle name="Normal 8 3 2" xfId="137"/>
    <cellStyle name="Normal 8 3 2 2" xfId="195"/>
    <cellStyle name="Normal 8 3 2 2 2" xfId="329"/>
    <cellStyle name="Normal 8 3 2 3" xfId="328"/>
    <cellStyle name="Normal 8 3 3" xfId="172"/>
    <cellStyle name="Normal 8 3 3 2" xfId="330"/>
    <cellStyle name="Normal 8 3 4" xfId="327"/>
    <cellStyle name="Normal 8 4" xfId="122"/>
    <cellStyle name="Normal 8 4 2" xfId="181"/>
    <cellStyle name="Normal 8 4 2 2" xfId="332"/>
    <cellStyle name="Normal 8 4 3" xfId="331"/>
    <cellStyle name="Normal 8 5" xfId="89"/>
    <cellStyle name="Normal 8 5 2" xfId="333"/>
    <cellStyle name="Normal 8 6" xfId="161"/>
    <cellStyle name="Normal 8 6 2" xfId="334"/>
    <cellStyle name="Normal 8 7" xfId="312"/>
    <cellStyle name="Normal 9" xfId="60"/>
    <cellStyle name="Normal 9 2" xfId="111"/>
    <cellStyle name="Normal 9 2 2" xfId="141"/>
    <cellStyle name="Normal 9 2 2 2" xfId="199"/>
    <cellStyle name="Normal 9 2 2 2 2" xfId="338"/>
    <cellStyle name="Normal 9 2 2 3" xfId="337"/>
    <cellStyle name="Normal 9 2 3" xfId="176"/>
    <cellStyle name="Normal 9 2 3 2" xfId="339"/>
    <cellStyle name="Normal 9 2 4" xfId="336"/>
    <cellStyle name="Normal 9 3" xfId="126"/>
    <cellStyle name="Normal 9 3 2" xfId="185"/>
    <cellStyle name="Normal 9 3 2 2" xfId="341"/>
    <cellStyle name="Normal 9 3 3" xfId="340"/>
    <cellStyle name="Normal 9 4" xfId="99"/>
    <cellStyle name="Normal 9 4 2" xfId="342"/>
    <cellStyle name="Normal 9 5" xfId="165"/>
    <cellStyle name="Normal 9 5 2" xfId="343"/>
    <cellStyle name="Normal 9 6" xfId="335"/>
    <cellStyle name="Normal_LIHTC Allocation scoring synopsis" xfId="59"/>
    <cellStyle name="Note 2" xfId="53"/>
    <cellStyle name="Note 2 2" xfId="92"/>
    <cellStyle name="Note 3" xfId="128"/>
    <cellStyle name="Note 4" xfId="101"/>
    <cellStyle name="Output 2" xfId="54"/>
    <cellStyle name="Output 2 2" xfId="93"/>
    <cellStyle name="Percent" xfId="207" builtinId="5"/>
    <cellStyle name="Percent 2" xfId="55"/>
    <cellStyle name="Percent 2 2" xfId="70"/>
    <cellStyle name="Percent 3" xfId="61"/>
    <cellStyle name="Percent 3 2" xfId="66"/>
    <cellStyle name="Percent 3 3" xfId="344"/>
    <cellStyle name="Percent 4" xfId="77"/>
    <cellStyle name="Percent 4 2" xfId="94"/>
    <cellStyle name="Percent 4 3" xfId="345"/>
    <cellStyle name="Percent 5" xfId="114"/>
    <cellStyle name="Percent 5 2" xfId="144"/>
    <cellStyle name="Percent 5 2 2" xfId="202"/>
    <cellStyle name="Percent 5 2 2 2" xfId="348"/>
    <cellStyle name="Percent 5 2 3" xfId="347"/>
    <cellStyle name="Percent 5 3" xfId="147"/>
    <cellStyle name="Percent 5 3 2" xfId="154"/>
    <cellStyle name="Percent 5 3 2 2" xfId="350"/>
    <cellStyle name="Percent 5 3 3" xfId="349"/>
    <cellStyle name="Percent 5 4" xfId="346"/>
    <cellStyle name="Percent 6" xfId="149"/>
    <cellStyle name="Percent 6 2" xfId="156"/>
    <cellStyle name="Percent 6 2 2" xfId="352"/>
    <cellStyle name="Percent 6 3" xfId="351"/>
    <cellStyle name="Percent 7" xfId="209"/>
    <cellStyle name="Percent 7 2" xfId="353"/>
    <cellStyle name="Percent 8" xfId="216"/>
    <cellStyle name="Percent 9" xfId="221"/>
    <cellStyle name="Title 2" xfId="56"/>
    <cellStyle name="Total 2" xfId="57"/>
    <cellStyle name="Total 2 2" xfId="95"/>
    <cellStyle name="Warning Text 2" xfId="58"/>
  </cellStyles>
  <dxfs count="9">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FF99"/>
        </patternFill>
      </fill>
      <border>
        <left style="medium">
          <color auto="1"/>
        </left>
        <right style="thin">
          <color auto="1"/>
        </right>
        <top style="medium">
          <color auto="1"/>
        </top>
        <bottom style="medium">
          <color auto="1"/>
        </bottom>
        <vertical/>
        <horizontal style="thin">
          <color auto="1"/>
        </horizontal>
      </border>
    </dxf>
    <dxf>
      <font>
        <b/>
        <i/>
      </font>
    </dxf>
    <dxf>
      <border diagonalUp="0" diagonalDown="0">
        <left/>
        <right/>
        <top/>
        <bottom/>
        <vertical/>
        <horizontal/>
      </border>
    </dxf>
    <dxf>
      <fill>
        <patternFill>
          <bgColor rgb="FFFFFF99"/>
        </patternFill>
      </fill>
      <border>
        <left style="medium">
          <color auto="1"/>
        </left>
        <right style="thin">
          <color auto="1"/>
        </right>
        <top style="medium">
          <color auto="1"/>
        </top>
        <bottom style="medium">
          <color auto="1"/>
        </bottom>
        <horizontal style="thin">
          <color auto="1"/>
        </horizontal>
      </border>
    </dxf>
  </dxfs>
  <tableStyles count="1" defaultTableStyle="TableStyleMedium9" defaultPivotStyle="PivotStyleLight16">
    <tableStyle name="Dev Budg Narrative Style" table="0" count="4">
      <tableStyleElement type="firstSubtotalColumn" dxfId="8"/>
      <tableStyleElement type="blankRow" dxfId="7"/>
      <tableStyleElement type="firstRowSubheading" dxfId="6"/>
      <tableStyleElement type="pageFieldValues" dxfId="5"/>
    </tableStyle>
  </tableStyles>
  <colors>
    <mruColors>
      <color rgb="FFD7E5F5"/>
      <color rgb="FFFFFFCC"/>
      <color rgb="FFFFFF99"/>
      <color rgb="FFCCFF99"/>
      <color rgb="FF0000FF"/>
      <color rgb="FFCCFFCC"/>
      <color rgb="FF4DC1DA"/>
      <color rgb="FFCCCCFF"/>
      <color rgb="FF00008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ommerce.wa.gov/"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1325707</xdr:colOff>
      <xdr:row>0</xdr:row>
      <xdr:rowOff>122093</xdr:rowOff>
    </xdr:from>
    <xdr:to>
      <xdr:col>8</xdr:col>
      <xdr:colOff>53456</xdr:colOff>
      <xdr:row>3</xdr:row>
      <xdr:rowOff>152631</xdr:rowOff>
    </xdr:to>
    <xdr:pic>
      <xdr:nvPicPr>
        <xdr:cNvPr id="2" name="Picture 1" descr="Washington State Department of Commerce">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1230" y="122093"/>
          <a:ext cx="3620135" cy="532765"/>
        </a:xfrm>
        <a:prstGeom prst="rect">
          <a:avLst/>
        </a:prstGeom>
        <a:noFill/>
        <a:ln>
          <a:noFill/>
        </a:ln>
      </xdr:spPr>
    </xdr:pic>
    <xdr:clientData/>
  </xdr:twoCellAnchor>
  <xdr:twoCellAnchor>
    <xdr:from>
      <xdr:col>2</xdr:col>
      <xdr:colOff>3464</xdr:colOff>
      <xdr:row>10</xdr:row>
      <xdr:rowOff>34637</xdr:rowOff>
    </xdr:from>
    <xdr:to>
      <xdr:col>12</xdr:col>
      <xdr:colOff>733</xdr:colOff>
      <xdr:row>17</xdr:row>
      <xdr:rowOff>0</xdr:rowOff>
    </xdr:to>
    <xdr:sp macro="" textlink="">
      <xdr:nvSpPr>
        <xdr:cNvPr id="5" name="TextBox 4"/>
        <xdr:cNvSpPr txBox="1"/>
      </xdr:nvSpPr>
      <xdr:spPr>
        <a:xfrm>
          <a:off x="355156" y="1976272"/>
          <a:ext cx="6562192" cy="1416093"/>
        </a:xfrm>
        <a:prstGeom prst="rect">
          <a:avLst/>
        </a:prstGeom>
        <a:solidFill>
          <a:schemeClr val="accent6">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lang="en-US" sz="1400" b="1" i="0" u="sng" strike="noStrike">
              <a:solidFill>
                <a:srgbClr val="000000"/>
              </a:solidFill>
              <a:latin typeface="Calibri"/>
            </a:rPr>
            <a:t>Instructions:</a:t>
          </a:r>
        </a:p>
        <a:p>
          <a:pPr algn="l"/>
          <a:r>
            <a:rPr lang="en-US" sz="1100" b="0" i="0" u="none" strike="noStrike">
              <a:solidFill>
                <a:srgbClr val="000000"/>
              </a:solidFill>
              <a:latin typeface="Calibri"/>
            </a:rPr>
            <a:t>This Application</a:t>
          </a:r>
          <a:r>
            <a:rPr lang="en-US" sz="1100" b="0" i="0" u="none" strike="noStrike" baseline="0">
              <a:solidFill>
                <a:srgbClr val="000000"/>
              </a:solidFill>
              <a:latin typeface="Calibri"/>
            </a:rPr>
            <a:t> is for projects that are proposed for the </a:t>
          </a:r>
          <a:r>
            <a:rPr lang="en-US" sz="1100" b="1" i="0" u="none" strike="noStrike" baseline="0">
              <a:solidFill>
                <a:srgbClr val="000000"/>
              </a:solidFill>
              <a:latin typeface="Calibri"/>
            </a:rPr>
            <a:t>2018</a:t>
          </a:r>
          <a:r>
            <a:rPr lang="en-US" sz="1100" b="0" i="0" u="none" strike="noStrike" baseline="0">
              <a:solidFill>
                <a:srgbClr val="000000"/>
              </a:solidFill>
              <a:latin typeface="Calibri"/>
            </a:rPr>
            <a:t> Housing Preservation Program funding-round of the </a:t>
          </a:r>
          <a:r>
            <a:rPr lang="en-US" sz="1100" b="1" i="0" u="none" strike="noStrike" baseline="0">
              <a:solidFill>
                <a:srgbClr val="000000"/>
              </a:solidFill>
              <a:latin typeface="Calibri"/>
            </a:rPr>
            <a:t>2017-2019 Biennium</a:t>
          </a:r>
          <a:r>
            <a:rPr lang="en-US" sz="1100" b="0" i="0" u="none" strike="noStrike" baseline="0">
              <a:solidFill>
                <a:srgbClr val="000000"/>
              </a:solidFill>
              <a:latin typeface="Calibri"/>
            </a:rPr>
            <a:t>.</a:t>
          </a:r>
        </a:p>
        <a:p>
          <a:pPr algn="l"/>
          <a:endParaRPr lang="en-US" sz="1100" b="0" i="0" u="none" strike="noStrike" baseline="0">
            <a:solidFill>
              <a:srgbClr val="000000"/>
            </a:solidFill>
            <a:latin typeface="Calibri"/>
          </a:endParaRPr>
        </a:p>
        <a:p>
          <a:pPr marL="171450" indent="-171450" algn="l">
            <a:buFont typeface="Arial" panose="020B0604020202020204" pitchFamily="34" charset="0"/>
            <a:buChar char="•"/>
          </a:pPr>
          <a:r>
            <a:rPr lang="en-US" sz="1100" b="0" i="0" u="none" strike="noStrike" baseline="0">
              <a:solidFill>
                <a:srgbClr val="000000"/>
              </a:solidFill>
              <a:latin typeface="Calibri"/>
            </a:rPr>
            <a:t>Applicants seeking Housing Preservation Program funding must complete all tabs in this Excel document and all fields of the Word document.</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For</a:t>
          </a:r>
          <a:r>
            <a:rPr lang="en-US" sz="1100" baseline="0">
              <a:solidFill>
                <a:schemeClr val="dk1"/>
              </a:solidFill>
              <a:effectLst/>
              <a:latin typeface="+mn-lt"/>
              <a:ea typeface="+mn-ea"/>
              <a:cs typeface="+mn-cs"/>
            </a:rPr>
            <a:t> further information about Thresholds, Requirements and Submission, see the 2018 NOFA.</a:t>
          </a:r>
          <a:endParaRPr lang="en-US" sz="1100">
            <a:solidFill>
              <a:schemeClr val="dk1"/>
            </a:solidFill>
            <a:effectLst/>
            <a:latin typeface="+mn-lt"/>
            <a:ea typeface="+mn-ea"/>
            <a:cs typeface="+mn-cs"/>
          </a:endParaRPr>
        </a:p>
        <a:p>
          <a:pPr marL="171450" indent="-171450" algn="l">
            <a:buFont typeface="Arial" panose="020B0604020202020204" pitchFamily="34" charset="0"/>
            <a:buChar char="•"/>
          </a:pPr>
          <a:endParaRPr lang="en-US" sz="1100" b="0" i="0" u="none" strike="noStrike" baseline="0">
            <a:solidFill>
              <a:srgbClr val="000000"/>
            </a:solidFill>
            <a:latin typeface="Calibri"/>
          </a:endParaRPr>
        </a:p>
        <a:p>
          <a:pPr marL="171450" indent="-171450" algn="l">
            <a:buFont typeface="Arial" panose="020B0604020202020204" pitchFamily="34" charset="0"/>
            <a:buChar char="•"/>
          </a:pPr>
          <a:endParaRPr lang="en-US" sz="1100" b="0" i="0" u="none" strike="noStrike" baseline="0">
            <a:solidFill>
              <a:srgbClr val="000000"/>
            </a:solidFill>
            <a:latin typeface="Calibri"/>
          </a:endParaRPr>
        </a:p>
      </xdr:txBody>
    </xdr:sp>
    <xdr:clientData/>
  </xdr:twoCellAnchor>
  <mc:AlternateContent xmlns:mc="http://schemas.openxmlformats.org/markup-compatibility/2006">
    <mc:Choice xmlns:a14="http://schemas.microsoft.com/office/drawing/2010/main" Requires="a14">
      <xdr:twoCellAnchor editAs="oneCell">
        <xdr:from>
          <xdr:col>1</xdr:col>
          <xdr:colOff>171450</xdr:colOff>
          <xdr:row>20</xdr:row>
          <xdr:rowOff>9525</xdr:rowOff>
        </xdr:from>
        <xdr:to>
          <xdr:col>2</xdr:col>
          <xdr:colOff>171450</xdr:colOff>
          <xdr:row>21</xdr:row>
          <xdr:rowOff>0</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23</xdr:row>
          <xdr:rowOff>9525</xdr:rowOff>
        </xdr:from>
        <xdr:to>
          <xdr:col>2</xdr:col>
          <xdr:colOff>171450</xdr:colOff>
          <xdr:row>24</xdr:row>
          <xdr:rowOff>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0</xdr:colOff>
          <xdr:row>20</xdr:row>
          <xdr:rowOff>180975</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0</xdr:colOff>
          <xdr:row>23</xdr:row>
          <xdr:rowOff>180975</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20</xdr:row>
          <xdr:rowOff>180975</xdr:rowOff>
        </xdr:to>
        <xdr:sp macro="" textlink="">
          <xdr:nvSpPr>
            <xdr:cNvPr id="58386" name="Check Box 18" hidden="1">
              <a:extLst>
                <a:ext uri="{63B3BB69-23CF-44E3-9099-C40C66FF867C}">
                  <a14:compatExt spid="_x0000_s5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0</xdr:colOff>
          <xdr:row>23</xdr:row>
          <xdr:rowOff>180975</xdr:rowOff>
        </xdr:to>
        <xdr:sp macro="" textlink="">
          <xdr:nvSpPr>
            <xdr:cNvPr id="58387" name="Check Box 19" hidden="1">
              <a:extLst>
                <a:ext uri="{63B3BB69-23CF-44E3-9099-C40C66FF867C}">
                  <a14:compatExt spid="_x0000_s5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9525</xdr:rowOff>
        </xdr:from>
        <xdr:to>
          <xdr:col>7</xdr:col>
          <xdr:colOff>0</xdr:colOff>
          <xdr:row>25</xdr:row>
          <xdr:rowOff>190500</xdr:rowOff>
        </xdr:to>
        <xdr:sp macro="" textlink="">
          <xdr:nvSpPr>
            <xdr:cNvPr id="58388" name="Check Box 20" hidden="1">
              <a:extLst>
                <a:ext uri="{63B3BB69-23CF-44E3-9099-C40C66FF867C}">
                  <a14:compatExt spid="_x0000_s5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18651</xdr:colOff>
      <xdr:row>27</xdr:row>
      <xdr:rowOff>131884</xdr:rowOff>
    </xdr:from>
    <xdr:to>
      <xdr:col>12</xdr:col>
      <xdr:colOff>1533</xdr:colOff>
      <xdr:row>62</xdr:row>
      <xdr:rowOff>95250</xdr:rowOff>
    </xdr:to>
    <xdr:sp macro="" textlink="">
      <xdr:nvSpPr>
        <xdr:cNvPr id="24" name="TextBox 23"/>
        <xdr:cNvSpPr txBox="1"/>
      </xdr:nvSpPr>
      <xdr:spPr>
        <a:xfrm>
          <a:off x="370343" y="10865826"/>
          <a:ext cx="6547805" cy="6440366"/>
        </a:xfrm>
        <a:prstGeom prst="rect">
          <a:avLst/>
        </a:prstGeom>
        <a:solidFill>
          <a:srgbClr val="FFFFCC"/>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ctr"/>
          <a:r>
            <a:rPr lang="en-US" sz="1400" b="1" i="0" u="sng" strike="noStrike" baseline="0">
              <a:solidFill>
                <a:srgbClr val="000000"/>
              </a:solidFill>
              <a:latin typeface="Calibri"/>
            </a:rPr>
            <a:t>SUPPLEMENTAL DOCUMENTATION</a:t>
          </a:r>
        </a:p>
        <a:p>
          <a:pPr algn="l"/>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Supplemental documentation should be converted to PDF and sent along with the Application. </a:t>
          </a:r>
        </a:p>
        <a:p>
          <a:pPr algn="l"/>
          <a:endParaRPr lang="en-US" sz="1100" b="1" i="0" u="sng" strike="noStrike" baseline="0">
            <a:solidFill>
              <a:schemeClr val="dk1"/>
            </a:solidFill>
            <a:effectLst/>
            <a:latin typeface="+mn-lt"/>
            <a:ea typeface="+mn-ea"/>
            <a:cs typeface="+mn-cs"/>
          </a:endParaRPr>
        </a:p>
        <a:p>
          <a:pPr algn="l"/>
          <a:r>
            <a:rPr lang="en-US" sz="1100" b="1" i="0" u="sng" strike="noStrike" baseline="0">
              <a:solidFill>
                <a:schemeClr val="dk1"/>
              </a:solidFill>
              <a:effectLst/>
              <a:latin typeface="+mn-lt"/>
              <a:ea typeface="+mn-ea"/>
              <a:cs typeface="+mn-cs"/>
            </a:rPr>
            <a:t>REQUIRED</a:t>
          </a:r>
          <a:endParaRPr lang="en-US" sz="1400" b="1" i="0" u="sng" strike="noStrike" baseline="0">
            <a:solidFill>
              <a:srgbClr val="000000"/>
            </a:solidFill>
            <a:latin typeface="Calibri"/>
          </a:endParaRPr>
        </a:p>
        <a:p>
          <a:pPr marL="171450" indent="-171450" algn="l">
            <a:buFont typeface="Wingdings" panose="05000000000000000000" pitchFamily="2" charset="2"/>
            <a:buChar char="q"/>
          </a:pPr>
          <a:r>
            <a:rPr lang="en-US" sz="1100" b="0" i="0" u="none" strike="noStrike" baseline="0">
              <a:solidFill>
                <a:srgbClr val="000000"/>
              </a:solidFill>
              <a:latin typeface="Calibri"/>
            </a:rPr>
            <a:t>Current bank statements for operating and replacement reserve balances as stated on Tab6.</a:t>
          </a:r>
        </a:p>
        <a:p>
          <a:pPr marL="171450" indent="-171450" algn="l">
            <a:buFont typeface="Wingdings" panose="05000000000000000000" pitchFamily="2" charset="2"/>
            <a:buChar char="q"/>
          </a:pPr>
          <a:r>
            <a:rPr lang="en-US" sz="1100" b="0" i="0" baseline="0">
              <a:solidFill>
                <a:schemeClr val="dk1"/>
              </a:solidFill>
              <a:effectLst/>
              <a:latin typeface="+mn-lt"/>
              <a:ea typeface="+mn-ea"/>
              <a:cs typeface="+mn-cs"/>
            </a:rPr>
            <a:t>Capital Needs Assessment (CNA), if not using the CNA in this workbook.</a:t>
          </a:r>
        </a:p>
        <a:p>
          <a:pPr marL="171450" indent="-171450" algn="l">
            <a:buFont typeface="Wingdings" panose="05000000000000000000" pitchFamily="2" charset="2"/>
            <a:buChar char="q"/>
          </a:pPr>
          <a:r>
            <a:rPr lang="en-US" sz="1100" b="0" i="0" u="none" strike="noStrike" baseline="0">
              <a:solidFill>
                <a:srgbClr val="000000"/>
              </a:solidFill>
              <a:latin typeface="Calibri"/>
            </a:rPr>
            <a:t>Third party construction cost estimates that are applicable to the proposed perservation activities cited in the "Request and Project Detail" word document of this application.</a:t>
          </a:r>
        </a:p>
        <a:p>
          <a:pPr marL="171450" indent="-171450" algn="l">
            <a:buFont typeface="Wingdings" panose="05000000000000000000" pitchFamily="2" charset="2"/>
            <a:buChar char="q"/>
          </a:pPr>
          <a:r>
            <a:rPr lang="en-US" sz="1100" b="0" i="0" u="none" strike="noStrike" baseline="0">
              <a:solidFill>
                <a:srgbClr val="000000"/>
              </a:solidFill>
              <a:latin typeface="Calibri"/>
            </a:rPr>
            <a:t>Documentation supporting analysis of and cost savings for operating and/or utility costs associated with proposed preservation activities.</a:t>
          </a:r>
        </a:p>
        <a:p>
          <a:pPr marL="171450" indent="-171450" algn="l">
            <a:buFont typeface="Wingdings" panose="05000000000000000000" pitchFamily="2" charset="2"/>
            <a:buChar char="q"/>
          </a:pPr>
          <a:r>
            <a:rPr lang="en-US" sz="1100" b="0" i="0" u="none" strike="noStrike" baseline="0">
              <a:solidFill>
                <a:srgbClr val="000000"/>
              </a:solidFill>
              <a:latin typeface="Calibri"/>
            </a:rPr>
            <a:t>Photos that show the current state of the affordable housing grounds, interior and exterior of buildings/structures, systems, unit interior, and applicable other areas or materials that will be addressed with preservation funds if this application is awarded.  The images do not need to be professional quality but should clearly show the current status.  We do not want the actual photograph, a copy is acceptable. Images should be date-stamped either manually or by using the technology available on the camera.</a:t>
          </a:r>
        </a:p>
        <a:p>
          <a:pPr marL="171450" indent="-171450" algn="l">
            <a:buFont typeface="Wingdings" panose="05000000000000000000" pitchFamily="2" charset="2"/>
            <a:buChar char="q"/>
          </a:pPr>
          <a:r>
            <a:rPr lang="en-US" sz="1100" b="0" i="0" u="none" strike="noStrike" baseline="0">
              <a:solidFill>
                <a:srgbClr val="000000"/>
              </a:solidFill>
              <a:latin typeface="Calibri"/>
            </a:rPr>
            <a:t>Board resolution or minutes authorizing submittal of the HTF Preservation application.</a:t>
          </a:r>
        </a:p>
        <a:p>
          <a:pPr marL="171450" marR="0" lvl="0" indent="-171450" algn="l" defTabSz="914400" eaLnBrk="1" fontAlgn="auto" latinLnBrk="0" hangingPunct="1">
            <a:lnSpc>
              <a:spcPct val="100000"/>
            </a:lnSpc>
            <a:spcBef>
              <a:spcPts val="0"/>
            </a:spcBef>
            <a:spcAft>
              <a:spcPts val="0"/>
            </a:spcAft>
            <a:buClrTx/>
            <a:buSzTx/>
            <a:buFont typeface="Wingdings" panose="05000000000000000000" pitchFamily="2" charset="2"/>
            <a:buChar char="q"/>
            <a:tabLst/>
            <a:defRPr/>
          </a:pPr>
          <a:r>
            <a:rPr lang="en-US" sz="1100" b="0" i="0" baseline="0">
              <a:solidFill>
                <a:schemeClr val="dk1"/>
              </a:solidFill>
              <a:effectLst/>
              <a:latin typeface="+mn-lt"/>
              <a:ea typeface="+mn-ea"/>
              <a:cs typeface="+mn-cs"/>
            </a:rPr>
            <a:t>Letter(s) of support indicating why the preservation project is necessary and supported by the community, local jurisdiction(s), other funders, or stakeholders.</a:t>
          </a:r>
          <a:endParaRPr lang="en-US" sz="1100" b="0" i="0" u="none" strike="noStrike" baseline="0">
            <a:solidFill>
              <a:srgbClr val="000000"/>
            </a:solidFill>
            <a:latin typeface="Calibri"/>
          </a:endParaRPr>
        </a:p>
        <a:p>
          <a:pPr marL="171450" indent="-171450" algn="l">
            <a:buFont typeface="Wingdings" panose="05000000000000000000" pitchFamily="2" charset="2"/>
            <a:buChar char="q"/>
          </a:pPr>
          <a:endParaRPr lang="en-US" sz="1100" b="0" i="0" u="none" strike="noStrike" baseline="0">
            <a:solidFill>
              <a:srgbClr val="000000"/>
            </a:solidFill>
            <a:latin typeface="Calibri"/>
          </a:endParaRPr>
        </a:p>
        <a:p>
          <a:pPr marL="0" indent="0" algn="l">
            <a:buFontTx/>
            <a:buNone/>
          </a:pPr>
          <a:r>
            <a:rPr lang="en-US" sz="1100" b="1" i="0" u="sng" strike="noStrike" baseline="0">
              <a:solidFill>
                <a:srgbClr val="000000"/>
              </a:solidFill>
              <a:latin typeface="Calibri"/>
            </a:rPr>
            <a:t>IF APPLICABLE</a:t>
          </a:r>
        </a:p>
        <a:p>
          <a:pPr marL="171450" indent="-171450" algn="l">
            <a:buFont typeface="Wingdings" panose="05000000000000000000" pitchFamily="2" charset="2"/>
            <a:buChar char="q"/>
          </a:pPr>
          <a:r>
            <a:rPr lang="en-US" sz="1100" b="0" i="0" u="none" strike="noStrike" baseline="0">
              <a:solidFill>
                <a:srgbClr val="000000"/>
              </a:solidFill>
              <a:latin typeface="Calibri"/>
            </a:rPr>
            <a:t>If your project budget does not include costs associated with paying prevailing wage, provide a copy of the letter of determination from WA State Dept of Labor and Industries exempting your project from this requirement.</a:t>
          </a:r>
        </a:p>
        <a:p>
          <a:pPr marL="171450" indent="-171450" algn="l">
            <a:buFont typeface="Wingdings" panose="05000000000000000000" pitchFamily="2" charset="2"/>
            <a:buChar char="q"/>
          </a:pPr>
          <a:r>
            <a:rPr lang="en-US" sz="1100" b="0" i="0" u="none" strike="noStrike" baseline="0">
              <a:solidFill>
                <a:srgbClr val="000000"/>
              </a:solidFill>
              <a:latin typeface="Calibri"/>
            </a:rPr>
            <a:t>If applicable, documentation showing a formal partnership with an experienced entity who will either develop, manage or complete construction activities related to the proposed preservation activities.</a:t>
          </a:r>
        </a:p>
        <a:p>
          <a:pPr marL="171450" indent="-171450" algn="l">
            <a:buFont typeface="Wingdings" panose="05000000000000000000" pitchFamily="2" charset="2"/>
            <a:buChar char="q"/>
          </a:pPr>
          <a:r>
            <a:rPr lang="en-US" sz="1100" b="0" i="0" u="none" strike="noStrike" baseline="0">
              <a:solidFill>
                <a:srgbClr val="000000"/>
              </a:solidFill>
              <a:latin typeface="Calibri"/>
            </a:rPr>
            <a:t>If applicable, on Tab 3, if you are actually serving a lower income population than your are contractually required to serve, by the HTF, provide a rent-roll for the affordable housing project where the proposed preservation activities will occur.  The rent-roll must include the restricted AMI and the actual AMI % for each unit. </a:t>
          </a:r>
        </a:p>
        <a:p>
          <a:pPr marL="171450" indent="-171450" algn="l">
            <a:buFont typeface="Wingdings" panose="05000000000000000000" pitchFamily="2" charset="2"/>
            <a:buChar char="q"/>
          </a:pPr>
          <a:r>
            <a:rPr lang="en-US" sz="1100" b="0" i="0" u="none" strike="noStrike" baseline="0">
              <a:solidFill>
                <a:srgbClr val="000000"/>
              </a:solidFill>
              <a:latin typeface="Calibri"/>
            </a:rPr>
            <a:t>If applicable, your funding request falls outside the Amount Request range as cited in the NOFA, provide a letter explaining why the proposed project costs are outside the suggested range.</a:t>
          </a:r>
        </a:p>
        <a:p>
          <a:pPr marL="171450" indent="-171450" algn="l">
            <a:buFont typeface="Wingdings" panose="05000000000000000000" pitchFamily="2" charset="2"/>
            <a:buChar char="q"/>
          </a:pPr>
          <a:r>
            <a:rPr lang="en-US" sz="1100" b="0" i="0" u="none" strike="noStrike" baseline="0">
              <a:solidFill>
                <a:srgbClr val="000000"/>
              </a:solidFill>
              <a:latin typeface="Calibri"/>
            </a:rPr>
            <a:t>If applicable, funding committment letters from other public or private sources of funding that will be utilized to complete the preservation activities associated with this application.</a:t>
          </a:r>
        </a:p>
        <a:p>
          <a:pPr marL="171450" indent="-171450" algn="l">
            <a:buFont typeface="Wingdings" panose="05000000000000000000" pitchFamily="2" charset="2"/>
            <a:buChar char="q"/>
          </a:pPr>
          <a:r>
            <a:rPr lang="en-US" sz="1100" b="0" i="0" u="none" strike="noStrike" baseline="0">
              <a:solidFill>
                <a:srgbClr val="000000"/>
              </a:solidFill>
              <a:latin typeface="Calibri"/>
            </a:rPr>
            <a:t>If applicable, documentation supporting how you will exceed the ESDS requirements and/or safeguard health and safety, increasing durability and sustainable living, and preserving the environment.</a:t>
          </a:r>
        </a:p>
        <a:p>
          <a:pPr marL="171450" indent="-171450" algn="l">
            <a:buFont typeface="Wingdings" panose="05000000000000000000" pitchFamily="2" charset="2"/>
            <a:buChar char="q"/>
          </a:pPr>
          <a:r>
            <a:rPr lang="en-US" sz="1100" b="0" i="0" u="none" strike="noStrike" baseline="0">
              <a:solidFill>
                <a:srgbClr val="000000"/>
              </a:solidFill>
              <a:latin typeface="Calibri"/>
            </a:rPr>
            <a:t>If applicable, documentation indicating how the proposed preservation activities will save tenants money, improve tenant's quality of life, and/or improve tenant health and safety.</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26</xdr:row>
          <xdr:rowOff>9525</xdr:rowOff>
        </xdr:from>
        <xdr:to>
          <xdr:col>7</xdr:col>
          <xdr:colOff>0</xdr:colOff>
          <xdr:row>26</xdr:row>
          <xdr:rowOff>190500</xdr:rowOff>
        </xdr:to>
        <xdr:sp macro="" textlink="">
          <xdr:nvSpPr>
            <xdr:cNvPr id="58390" name="Check Box 22" hidden="1">
              <a:extLst>
                <a:ext uri="{63B3BB69-23CF-44E3-9099-C40C66FF867C}">
                  <a14:compatExt spid="_x0000_s5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22</xdr:row>
          <xdr:rowOff>180975</xdr:rowOff>
        </xdr:to>
        <xdr:sp macro="" textlink="">
          <xdr:nvSpPr>
            <xdr:cNvPr id="58391" name="Check Box 23" hidden="1">
              <a:extLst>
                <a:ext uri="{63B3BB69-23CF-44E3-9099-C40C66FF867C}">
                  <a14:compatExt spid="_x0000_s5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9525</xdr:rowOff>
        </xdr:from>
        <xdr:to>
          <xdr:col>2</xdr:col>
          <xdr:colOff>171450</xdr:colOff>
          <xdr:row>22</xdr:row>
          <xdr:rowOff>190500</xdr:rowOff>
        </xdr:to>
        <xdr:sp macro="" textlink="">
          <xdr:nvSpPr>
            <xdr:cNvPr id="58392" name="Check Box 24" hidden="1">
              <a:extLst>
                <a:ext uri="{63B3BB69-23CF-44E3-9099-C40C66FF867C}">
                  <a14:compatExt spid="_x0000_s5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0</xdr:colOff>
          <xdr:row>22</xdr:row>
          <xdr:rowOff>180975</xdr:rowOff>
        </xdr:to>
        <xdr:sp macro="" textlink="">
          <xdr:nvSpPr>
            <xdr:cNvPr id="58393" name="Check Box 25" hidden="1">
              <a:extLst>
                <a:ext uri="{63B3BB69-23CF-44E3-9099-C40C66FF867C}">
                  <a14:compatExt spid="_x0000_s5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18</xdr:row>
          <xdr:rowOff>9525</xdr:rowOff>
        </xdr:from>
        <xdr:to>
          <xdr:col>3</xdr:col>
          <xdr:colOff>123825</xdr:colOff>
          <xdr:row>18</xdr:row>
          <xdr:rowOff>190500</xdr:rowOff>
        </xdr:to>
        <xdr:sp macro="" textlink="">
          <xdr:nvSpPr>
            <xdr:cNvPr id="59397" name="Check Box 5" hidden="1">
              <a:extLst>
                <a:ext uri="{63B3BB69-23CF-44E3-9099-C40C66FF867C}">
                  <a14:compatExt spid="_x0000_s5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19</xdr:row>
          <xdr:rowOff>9525</xdr:rowOff>
        </xdr:from>
        <xdr:to>
          <xdr:col>3</xdr:col>
          <xdr:colOff>123825</xdr:colOff>
          <xdr:row>19</xdr:row>
          <xdr:rowOff>190500</xdr:rowOff>
        </xdr:to>
        <xdr:sp macro="" textlink="">
          <xdr:nvSpPr>
            <xdr:cNvPr id="59398" name="Check Box 6" hidden="1">
              <a:extLst>
                <a:ext uri="{63B3BB69-23CF-44E3-9099-C40C66FF867C}">
                  <a14:compatExt spid="_x0000_s5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xdr:row>
          <xdr:rowOff>9525</xdr:rowOff>
        </xdr:from>
        <xdr:to>
          <xdr:col>3</xdr:col>
          <xdr:colOff>123825</xdr:colOff>
          <xdr:row>21</xdr:row>
          <xdr:rowOff>190500</xdr:rowOff>
        </xdr:to>
        <xdr:sp macro="" textlink="">
          <xdr:nvSpPr>
            <xdr:cNvPr id="59399" name="Check Box 7" hidden="1">
              <a:extLst>
                <a:ext uri="{63B3BB69-23CF-44E3-9099-C40C66FF867C}">
                  <a14:compatExt spid="_x0000_s5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xdr:row>
          <xdr:rowOff>9525</xdr:rowOff>
        </xdr:from>
        <xdr:to>
          <xdr:col>3</xdr:col>
          <xdr:colOff>123825</xdr:colOff>
          <xdr:row>23</xdr:row>
          <xdr:rowOff>190500</xdr:rowOff>
        </xdr:to>
        <xdr:sp macro="" textlink="">
          <xdr:nvSpPr>
            <xdr:cNvPr id="59400" name="Check Box 8" hidden="1">
              <a:extLst>
                <a:ext uri="{63B3BB69-23CF-44E3-9099-C40C66FF867C}">
                  <a14:compatExt spid="_x0000_s5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xdr:row>
          <xdr:rowOff>9525</xdr:rowOff>
        </xdr:from>
        <xdr:to>
          <xdr:col>3</xdr:col>
          <xdr:colOff>123825</xdr:colOff>
          <xdr:row>25</xdr:row>
          <xdr:rowOff>190500</xdr:rowOff>
        </xdr:to>
        <xdr:sp macro="" textlink="">
          <xdr:nvSpPr>
            <xdr:cNvPr id="59401" name="Check Box 9" hidden="1">
              <a:extLst>
                <a:ext uri="{63B3BB69-23CF-44E3-9099-C40C66FF867C}">
                  <a14:compatExt spid="_x0000_s5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xdr:row>
          <xdr:rowOff>9525</xdr:rowOff>
        </xdr:from>
        <xdr:to>
          <xdr:col>3</xdr:col>
          <xdr:colOff>123825</xdr:colOff>
          <xdr:row>27</xdr:row>
          <xdr:rowOff>190500</xdr:rowOff>
        </xdr:to>
        <xdr:sp macro="" textlink="">
          <xdr:nvSpPr>
            <xdr:cNvPr id="59402" name="Check Box 10" hidden="1">
              <a:extLst>
                <a:ext uri="{63B3BB69-23CF-44E3-9099-C40C66FF867C}">
                  <a14:compatExt spid="_x0000_s5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9525</xdr:rowOff>
        </xdr:from>
        <xdr:to>
          <xdr:col>3</xdr:col>
          <xdr:colOff>123825</xdr:colOff>
          <xdr:row>36</xdr:row>
          <xdr:rowOff>9525</xdr:rowOff>
        </xdr:to>
        <xdr:sp macro="" textlink="">
          <xdr:nvSpPr>
            <xdr:cNvPr id="59403" name="Check Box 11" hidden="1">
              <a:extLst>
                <a:ext uri="{63B3BB69-23CF-44E3-9099-C40C66FF867C}">
                  <a14:compatExt spid="_x0000_s5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38</xdr:row>
          <xdr:rowOff>9525</xdr:rowOff>
        </xdr:from>
        <xdr:to>
          <xdr:col>3</xdr:col>
          <xdr:colOff>123825</xdr:colOff>
          <xdr:row>38</xdr:row>
          <xdr:rowOff>190500</xdr:rowOff>
        </xdr:to>
        <xdr:sp macro="" textlink="">
          <xdr:nvSpPr>
            <xdr:cNvPr id="59404" name="Check Box 12" hidden="1">
              <a:extLst>
                <a:ext uri="{63B3BB69-23CF-44E3-9099-C40C66FF867C}">
                  <a14:compatExt spid="_x0000_s5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31</xdr:row>
          <xdr:rowOff>9525</xdr:rowOff>
        </xdr:from>
        <xdr:to>
          <xdr:col>3</xdr:col>
          <xdr:colOff>123825</xdr:colOff>
          <xdr:row>31</xdr:row>
          <xdr:rowOff>190500</xdr:rowOff>
        </xdr:to>
        <xdr:sp macro="" textlink="">
          <xdr:nvSpPr>
            <xdr:cNvPr id="59407" name="Check Box 15" hidden="1">
              <a:extLst>
                <a:ext uri="{63B3BB69-23CF-44E3-9099-C40C66FF867C}">
                  <a14:compatExt spid="_x0000_s5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9525</xdr:rowOff>
        </xdr:from>
        <xdr:to>
          <xdr:col>3</xdr:col>
          <xdr:colOff>123825</xdr:colOff>
          <xdr:row>33</xdr:row>
          <xdr:rowOff>190500</xdr:rowOff>
        </xdr:to>
        <xdr:sp macro="" textlink="">
          <xdr:nvSpPr>
            <xdr:cNvPr id="59408" name="Check Box 16" hidden="1">
              <a:extLst>
                <a:ext uri="{63B3BB69-23CF-44E3-9099-C40C66FF867C}">
                  <a14:compatExt spid="_x0000_s59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216479</xdr:colOff>
      <xdr:row>2</xdr:row>
      <xdr:rowOff>129887</xdr:rowOff>
    </xdr:from>
    <xdr:to>
      <xdr:col>7</xdr:col>
      <xdr:colOff>732694</xdr:colOff>
      <xdr:row>7</xdr:row>
      <xdr:rowOff>199159</xdr:rowOff>
    </xdr:to>
    <xdr:sp macro="" textlink="">
      <xdr:nvSpPr>
        <xdr:cNvPr id="3" name="TextBox 2"/>
        <xdr:cNvSpPr txBox="1"/>
      </xdr:nvSpPr>
      <xdr:spPr>
        <a:xfrm>
          <a:off x="216479" y="562842"/>
          <a:ext cx="7443488" cy="1021772"/>
        </a:xfrm>
        <a:prstGeom prst="rect">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lang="en-US" sz="1200" b="1" i="0" u="none" strike="noStrike">
              <a:solidFill>
                <a:srgbClr val="FF0000"/>
              </a:solidFill>
              <a:latin typeface="Calibri"/>
            </a:rPr>
            <a:t>Instructions:</a:t>
          </a:r>
          <a:r>
            <a:rPr lang="en-US" sz="1200" b="1" i="0" u="none" strike="noStrike" baseline="0">
              <a:solidFill>
                <a:srgbClr val="FF0000"/>
              </a:solidFill>
              <a:latin typeface="Calibri"/>
            </a:rPr>
            <a:t>  </a:t>
          </a:r>
        </a:p>
        <a:p>
          <a:pPr algn="l"/>
          <a:r>
            <a:rPr lang="en-US" sz="1100" b="0" i="0" u="none" strike="noStrike" baseline="0">
              <a:solidFill>
                <a:srgbClr val="FF0000"/>
              </a:solidFill>
              <a:latin typeface="+mn-lt"/>
            </a:rPr>
            <a:t>● Enter the affordable housing project's income and expenses for the previous 5 calendar years, for 2013-2017.  </a:t>
          </a:r>
        </a:p>
        <a:p>
          <a:pPr algn="l"/>
          <a:r>
            <a:rPr lang="en-US" sz="1100" b="0" i="0" u="none" strike="noStrike" baseline="0">
              <a:solidFill>
                <a:srgbClr val="FF0000"/>
              </a:solidFill>
              <a:latin typeface="+mn-lt"/>
            </a:rPr>
            <a:t>● Enter all figures as positive, do not include depreciation as an expense, and anything reported here should be verifiable to year-end internal accounting and what was reported on the Annual Report.</a:t>
          </a:r>
        </a:p>
        <a:p>
          <a:pPr algn="l"/>
          <a:r>
            <a:rPr lang="en-US" sz="1100" b="0" i="0" u="none" strike="noStrike" baseline="0">
              <a:solidFill>
                <a:srgbClr val="FF0000"/>
              </a:solidFill>
              <a:latin typeface="+mn-lt"/>
            </a:rPr>
            <a:t>● </a:t>
          </a:r>
          <a:r>
            <a:rPr lang="en-US" sz="1100" b="1" i="0" u="none" strike="noStrike" baseline="0">
              <a:solidFill>
                <a:srgbClr val="FF0000"/>
              </a:solidFill>
              <a:latin typeface="+mn-lt"/>
            </a:rPr>
            <a:t>Yellow shaded cells </a:t>
          </a:r>
          <a:r>
            <a:rPr lang="en-US" sz="1100" b="0" i="0" u="none" strike="noStrike" baseline="0">
              <a:solidFill>
                <a:srgbClr val="FF0000"/>
              </a:solidFill>
              <a:latin typeface="+mn-lt"/>
            </a:rPr>
            <a:t>include formulas and will automatically populate.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95251</xdr:rowOff>
    </xdr:from>
    <xdr:to>
      <xdr:col>17</xdr:col>
      <xdr:colOff>0</xdr:colOff>
      <xdr:row>18</xdr:row>
      <xdr:rowOff>1</xdr:rowOff>
    </xdr:to>
    <xdr:sp macro="" textlink="">
      <xdr:nvSpPr>
        <xdr:cNvPr id="2" name="TextBox 1"/>
        <xdr:cNvSpPr txBox="1"/>
      </xdr:nvSpPr>
      <xdr:spPr>
        <a:xfrm>
          <a:off x="304800" y="600076"/>
          <a:ext cx="8591550" cy="2952750"/>
        </a:xfrm>
        <a:prstGeom prst="rect">
          <a:avLst/>
        </a:prstGeom>
        <a:solidFill>
          <a:schemeClr val="bg1">
            <a:lumMod val="8500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rgbClr val="FF0000"/>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rgbClr val="FF0000"/>
              </a:solidFill>
              <a:effectLst/>
              <a:latin typeface="+mn-lt"/>
              <a:ea typeface="+mn-ea"/>
              <a:cs typeface="+mn-cs"/>
            </a:rPr>
            <a:t>•  </a:t>
          </a:r>
          <a:r>
            <a:rPr lang="en-US" sz="1100" b="0" i="0" u="none" strike="noStrike">
              <a:solidFill>
                <a:srgbClr val="FF0000"/>
              </a:solidFill>
              <a:effectLst/>
              <a:latin typeface="+mn-lt"/>
              <a:ea typeface="+mn-ea"/>
              <a:cs typeface="+mn-cs"/>
            </a:rPr>
            <a:t>Complete all 15 years of the pro forma. </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rgbClr val="FF0000"/>
              </a:solidFill>
              <a:effectLst/>
              <a:latin typeface="+mn-lt"/>
              <a:ea typeface="+mn-ea"/>
              <a:cs typeface="+mn-cs"/>
            </a:rPr>
            <a:t>•  </a:t>
          </a:r>
          <a:r>
            <a:rPr lang="en-US" sz="1100" b="0" i="0" baseline="0">
              <a:solidFill>
                <a:srgbClr val="FF0000"/>
              </a:solidFill>
              <a:effectLst/>
              <a:latin typeface="+mn-lt"/>
              <a:ea typeface="+mn-ea"/>
              <a:cs typeface="+mn-cs"/>
            </a:rPr>
            <a:t>For pro forma date enter the date the pro forma starts that will reflect the start of Year 1.</a:t>
          </a:r>
        </a:p>
        <a:p>
          <a:pPr eaLnBrk="1" fontAlgn="auto" latinLnBrk="0" hangingPunct="1"/>
          <a:r>
            <a:rPr lang="en-US" sz="1100" b="0" i="0">
              <a:solidFill>
                <a:srgbClr val="FF0000"/>
              </a:solidFill>
              <a:effectLst/>
              <a:latin typeface="+mn-lt"/>
              <a:ea typeface="+mn-ea"/>
              <a:cs typeface="+mn-cs"/>
            </a:rPr>
            <a:t>• </a:t>
          </a:r>
          <a:r>
            <a:rPr lang="en-US" sz="1100">
              <a:solidFill>
                <a:srgbClr val="FF0000"/>
              </a:solidFill>
              <a:effectLst/>
              <a:latin typeface="+mn-lt"/>
              <a:ea typeface="+mn-ea"/>
              <a:cs typeface="+mn-cs"/>
            </a:rPr>
            <a:t> I</a:t>
          </a:r>
          <a:r>
            <a:rPr lang="en-US" sz="1100" baseline="0">
              <a:solidFill>
                <a:srgbClr val="FF0000"/>
              </a:solidFill>
              <a:effectLst/>
              <a:latin typeface="+mn-lt"/>
              <a:ea typeface="+mn-ea"/>
              <a:cs typeface="+mn-cs"/>
            </a:rPr>
            <a:t>n the "Escalator" fields (green shaded) e</a:t>
          </a:r>
          <a:r>
            <a:rPr lang="en-US" sz="1100">
              <a:solidFill>
                <a:srgbClr val="FF0000"/>
              </a:solidFill>
              <a:effectLst/>
              <a:latin typeface="+mn-lt"/>
              <a:ea typeface="+mn-ea"/>
              <a:cs typeface="+mn-cs"/>
            </a:rPr>
            <a:t>nter escalators based on the project's</a:t>
          </a:r>
          <a:r>
            <a:rPr lang="en-US" sz="1100" baseline="0">
              <a:solidFill>
                <a:srgbClr val="FF0000"/>
              </a:solidFill>
              <a:effectLst/>
              <a:latin typeface="+mn-lt"/>
              <a:ea typeface="+mn-ea"/>
              <a:cs typeface="+mn-cs"/>
            </a:rPr>
            <a:t> historical trends. </a:t>
          </a:r>
          <a:r>
            <a:rPr lang="en-US" sz="1100" b="0" i="0" baseline="0">
              <a:solidFill>
                <a:srgbClr val="FF0000"/>
              </a:solidFill>
              <a:effectLst/>
              <a:latin typeface="+mn-lt"/>
              <a:ea typeface="+mn-ea"/>
              <a:cs typeface="+mn-cs"/>
            </a:rPr>
            <a:t> </a:t>
          </a:r>
          <a:r>
            <a:rPr lang="en-US" sz="1100">
              <a:solidFill>
                <a:srgbClr val="FF0000"/>
              </a:solidFill>
              <a:effectLst/>
              <a:latin typeface="+mn-lt"/>
              <a:ea typeface="+mn-ea"/>
              <a:cs typeface="+mn-cs"/>
            </a:rPr>
            <a:t>  </a:t>
          </a:r>
          <a:endParaRPr lang="en-US">
            <a:solidFill>
              <a:srgbClr val="FF0000"/>
            </a:solidFill>
            <a:effectLst/>
          </a:endParaRPr>
        </a:p>
        <a:p>
          <a:r>
            <a:rPr lang="en-US" sz="1100" b="0" i="0">
              <a:solidFill>
                <a:srgbClr val="FF0000"/>
              </a:solidFill>
              <a:effectLst/>
              <a:latin typeface="+mn-lt"/>
              <a:ea typeface="+mn-ea"/>
              <a:cs typeface="+mn-cs"/>
            </a:rPr>
            <a:t>• </a:t>
          </a:r>
          <a:r>
            <a:rPr lang="en-US" sz="1100">
              <a:solidFill>
                <a:srgbClr val="FF0000"/>
              </a:solidFill>
              <a:effectLst/>
              <a:latin typeface="+mn-lt"/>
              <a:ea typeface="+mn-ea"/>
              <a:cs typeface="+mn-cs"/>
            </a:rPr>
            <a:t> I</a:t>
          </a:r>
          <a:r>
            <a:rPr lang="en-US" sz="1100" baseline="0">
              <a:solidFill>
                <a:srgbClr val="FF0000"/>
              </a:solidFill>
              <a:effectLst/>
              <a:latin typeface="+mn-lt"/>
              <a:ea typeface="+mn-ea"/>
              <a:cs typeface="+mn-cs"/>
            </a:rPr>
            <a:t>n the "Annual %" fields (green shaded) e</a:t>
          </a:r>
          <a:r>
            <a:rPr lang="en-US" sz="1100">
              <a:solidFill>
                <a:srgbClr val="FF0000"/>
              </a:solidFill>
              <a:effectLst/>
              <a:latin typeface="+mn-lt"/>
              <a:ea typeface="+mn-ea"/>
              <a:cs typeface="+mn-cs"/>
            </a:rPr>
            <a:t>nter vacancy rates based on the project's</a:t>
          </a:r>
          <a:r>
            <a:rPr lang="en-US" sz="1100" baseline="0">
              <a:solidFill>
                <a:srgbClr val="FF0000"/>
              </a:solidFill>
              <a:effectLst/>
              <a:latin typeface="+mn-lt"/>
              <a:ea typeface="+mn-ea"/>
              <a:cs typeface="+mn-cs"/>
            </a:rPr>
            <a:t> historical trends.</a:t>
          </a:r>
          <a:endParaRPr lang="en-US">
            <a:solidFill>
              <a:srgbClr val="FF0000"/>
            </a:solidFill>
            <a:effectLst/>
          </a:endParaRPr>
        </a:p>
        <a:p>
          <a:r>
            <a:rPr lang="en-US" sz="1100" b="0" i="0">
              <a:solidFill>
                <a:srgbClr val="FF0000"/>
              </a:solidFill>
              <a:effectLst/>
              <a:latin typeface="+mn-lt"/>
              <a:ea typeface="+mn-ea"/>
              <a:cs typeface="+mn-cs"/>
            </a:rPr>
            <a:t>•  If your workout</a:t>
          </a:r>
          <a:r>
            <a:rPr lang="en-US" sz="1100" b="0" i="0" baseline="0">
              <a:solidFill>
                <a:srgbClr val="FF0000"/>
              </a:solidFill>
              <a:effectLst/>
              <a:latin typeface="+mn-lt"/>
              <a:ea typeface="+mn-ea"/>
              <a:cs typeface="+mn-cs"/>
            </a:rPr>
            <a:t> request includes a change in HTF loan repayment terms, enter the proposed payment amount in the Debt Service fields</a:t>
          </a:r>
          <a:r>
            <a:rPr lang="en-US" sz="1100" b="0" i="0">
              <a:solidFill>
                <a:srgbClr val="FF0000"/>
              </a:solidFill>
              <a:effectLst/>
              <a:latin typeface="+mn-lt"/>
              <a:ea typeface="+mn-ea"/>
              <a:cs typeface="+mn-cs"/>
            </a:rPr>
            <a:t>.</a:t>
          </a:r>
          <a:r>
            <a:rPr lang="en-US" sz="1100">
              <a:solidFill>
                <a:srgbClr val="FF0000"/>
              </a:solidFill>
              <a:effectLst/>
              <a:latin typeface="+mn-lt"/>
              <a:ea typeface="+mn-ea"/>
              <a:cs typeface="+mn-cs"/>
            </a:rPr>
            <a:t> </a:t>
          </a:r>
          <a:endParaRPr lang="en-US">
            <a:solidFill>
              <a:srgbClr val="FF0000"/>
            </a:solidFill>
            <a:effectLst/>
          </a:endParaRPr>
        </a:p>
        <a:p>
          <a:pPr eaLnBrk="1" fontAlgn="auto" latinLnBrk="0" hangingPunct="1"/>
          <a:r>
            <a:rPr lang="en-US" sz="1100" b="0" i="0">
              <a:solidFill>
                <a:srgbClr val="FF0000"/>
              </a:solidFill>
              <a:effectLst/>
              <a:latin typeface="+mn-lt"/>
              <a:ea typeface="+mn-ea"/>
              <a:cs typeface="+mn-cs"/>
            </a:rPr>
            <a:t>•  </a:t>
          </a:r>
          <a:r>
            <a:rPr lang="en-US" sz="1100" b="1" i="0">
              <a:solidFill>
                <a:srgbClr val="FF0000"/>
              </a:solidFill>
              <a:effectLst/>
              <a:latin typeface="+mn-lt"/>
              <a:ea typeface="+mn-ea"/>
              <a:cs typeface="+mn-cs"/>
            </a:rPr>
            <a:t>Cells </a:t>
          </a:r>
          <a:r>
            <a:rPr lang="en-US" sz="1100" b="1" i="0" baseline="0">
              <a:solidFill>
                <a:srgbClr val="FF0000"/>
              </a:solidFill>
              <a:effectLst/>
              <a:latin typeface="+mn-lt"/>
              <a:ea typeface="+mn-ea"/>
              <a:cs typeface="+mn-cs"/>
            </a:rPr>
            <a:t>shaded  green </a:t>
          </a:r>
          <a:r>
            <a:rPr lang="en-US" sz="1100" b="0" i="0" baseline="0">
              <a:solidFill>
                <a:srgbClr val="FF0000"/>
              </a:solidFill>
              <a:effectLst/>
              <a:latin typeface="+mn-lt"/>
              <a:ea typeface="+mn-ea"/>
              <a:cs typeface="+mn-cs"/>
            </a:rPr>
            <a:t>provide elements for escalation calculations. </a:t>
          </a:r>
          <a:endParaRPr lang="en-US">
            <a:solidFill>
              <a:srgbClr val="FF0000"/>
            </a:solidFill>
            <a:effectLst/>
          </a:endParaRPr>
        </a:p>
        <a:p>
          <a:pPr eaLnBrk="1" fontAlgn="auto" latinLnBrk="0" hangingPunct="1"/>
          <a:r>
            <a:rPr lang="en-US" sz="1100" b="0" i="0">
              <a:solidFill>
                <a:srgbClr val="FF0000"/>
              </a:solidFill>
              <a:effectLst/>
              <a:latin typeface="+mn-lt"/>
              <a:ea typeface="+mn-ea"/>
              <a:cs typeface="+mn-cs"/>
            </a:rPr>
            <a:t>•  </a:t>
          </a:r>
          <a:r>
            <a:rPr lang="en-US" sz="1100" b="1" i="0">
              <a:solidFill>
                <a:srgbClr val="FF0000"/>
              </a:solidFill>
              <a:effectLst/>
              <a:latin typeface="+mn-lt"/>
              <a:ea typeface="+mn-ea"/>
              <a:cs typeface="+mn-cs"/>
            </a:rPr>
            <a:t>U</a:t>
          </a:r>
          <a:r>
            <a:rPr lang="en-US" sz="1100" b="1" i="0" baseline="0">
              <a:solidFill>
                <a:srgbClr val="FF0000"/>
              </a:solidFill>
              <a:effectLst/>
              <a:latin typeface="+mn-lt"/>
              <a:ea typeface="+mn-ea"/>
              <a:cs typeface="+mn-cs"/>
            </a:rPr>
            <a:t>nshaded cells </a:t>
          </a:r>
          <a:r>
            <a:rPr lang="en-US" sz="1100" b="0" i="0" baseline="0">
              <a:solidFill>
                <a:srgbClr val="FF0000"/>
              </a:solidFill>
              <a:effectLst/>
              <a:latin typeface="+mn-lt"/>
              <a:ea typeface="+mn-ea"/>
              <a:cs typeface="+mn-cs"/>
            </a:rPr>
            <a:t>will run calculations automatically, but can be overwritten if necessary or preferred. </a:t>
          </a:r>
          <a:endParaRPr lang="en-US">
            <a:solidFill>
              <a:srgbClr val="FF0000"/>
            </a:solidFill>
            <a:effectLst/>
          </a:endParaRPr>
        </a:p>
        <a:p>
          <a:pPr eaLnBrk="1" fontAlgn="auto" latinLnBrk="0" hangingPunct="1"/>
          <a:r>
            <a:rPr lang="en-US" sz="1100" b="0" i="0">
              <a:solidFill>
                <a:srgbClr val="FF0000"/>
              </a:solidFill>
              <a:effectLst/>
              <a:latin typeface="+mn-lt"/>
              <a:ea typeface="+mn-ea"/>
              <a:cs typeface="+mn-cs"/>
            </a:rPr>
            <a:t>•  </a:t>
          </a:r>
          <a:r>
            <a:rPr lang="en-US" sz="1100" b="1" i="0" baseline="0">
              <a:solidFill>
                <a:srgbClr val="FF0000"/>
              </a:solidFill>
              <a:effectLst/>
              <a:latin typeface="+mn-lt"/>
              <a:ea typeface="+mn-ea"/>
              <a:cs typeface="+mn-cs"/>
            </a:rPr>
            <a:t>Cells shaded yellow </a:t>
          </a:r>
          <a:r>
            <a:rPr lang="en-US" sz="1100" b="0" i="0" baseline="0">
              <a:solidFill>
                <a:srgbClr val="FF0000"/>
              </a:solidFill>
              <a:effectLst/>
              <a:latin typeface="+mn-lt"/>
              <a:ea typeface="+mn-ea"/>
              <a:cs typeface="+mn-cs"/>
            </a:rPr>
            <a:t>are formulas and should not be overwritten.</a:t>
          </a:r>
          <a:endParaRPr lang="en-US">
            <a:solidFill>
              <a:srgbClr val="FF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i="0" u="none" strike="noStrike">
              <a:solidFill>
                <a:schemeClr val="dk1"/>
              </a:solidFill>
              <a:effectLst/>
              <a:latin typeface="+mn-lt"/>
              <a:ea typeface="+mn-ea"/>
              <a:cs typeface="+mn-cs"/>
            </a:rPr>
            <a:t>Definitions:</a:t>
          </a:r>
        </a:p>
        <a:p>
          <a:r>
            <a:rPr lang="en-US" sz="1100" b="1" i="1">
              <a:solidFill>
                <a:schemeClr val="dk1"/>
              </a:solidFill>
              <a:effectLst/>
              <a:latin typeface="+mn-lt"/>
              <a:ea typeface="+mn-ea"/>
              <a:cs typeface="+mn-cs"/>
            </a:rPr>
            <a:t>Hard debt payments</a:t>
          </a:r>
          <a:r>
            <a:rPr lang="en-US" sz="1100">
              <a:solidFill>
                <a:schemeClr val="dk1"/>
              </a:solidFill>
              <a:effectLst/>
              <a:latin typeface="+mn-lt"/>
              <a:ea typeface="+mn-ea"/>
              <a:cs typeface="+mn-cs"/>
            </a:rPr>
            <a:t>: required payments of principal and/or interest. If payments are not made within the required time this is a considered a loan default. Payments to an affiliated organization are never considered "Hard Debt" regardless of whether they are required. </a:t>
          </a:r>
        </a:p>
        <a:p>
          <a:r>
            <a:rPr lang="en-US" sz="1100">
              <a:solidFill>
                <a:schemeClr val="dk1"/>
              </a:solidFill>
              <a:effectLst/>
              <a:latin typeface="+mn-lt"/>
              <a:ea typeface="+mn-ea"/>
              <a:cs typeface="+mn-cs"/>
            </a:rPr>
            <a:t> </a:t>
          </a:r>
        </a:p>
        <a:p>
          <a:r>
            <a:rPr lang="en-US" sz="1100" b="1" i="1">
              <a:solidFill>
                <a:schemeClr val="dk1"/>
              </a:solidFill>
              <a:effectLst/>
              <a:latin typeface="+mn-lt"/>
              <a:ea typeface="+mn-ea"/>
              <a:cs typeface="+mn-cs"/>
            </a:rPr>
            <a:t>Soft debt payments</a:t>
          </a:r>
          <a:r>
            <a:rPr lang="en-US" sz="1100">
              <a:solidFill>
                <a:schemeClr val="dk1"/>
              </a:solidFill>
              <a:effectLst/>
              <a:latin typeface="+mn-lt"/>
              <a:ea typeface="+mn-ea"/>
              <a:cs typeface="+mn-cs"/>
            </a:rPr>
            <a:t>: Payments that are optional if there is cash flow available to pay down principal and accrued interest, after all project expenses have been paid, including hard debt payments. If payment is not made it is not a default. </a:t>
          </a:r>
        </a:p>
        <a:p>
          <a:pPr marL="0" marR="0" indent="0" defTabSz="914400" eaLnBrk="1" fontAlgn="auto" latinLnBrk="0" hangingPunct="1">
            <a:lnSpc>
              <a:spcPct val="100000"/>
            </a:lnSpc>
            <a:spcBef>
              <a:spcPts val="0"/>
            </a:spcBef>
            <a:spcAft>
              <a:spcPts val="0"/>
            </a:spcAft>
            <a:buClrTx/>
            <a:buSzTx/>
            <a:buFontTx/>
            <a:buNone/>
            <a:tabLst/>
            <a:defRPr/>
          </a:pPr>
          <a:endParaRPr lang="en-US" sz="1100" b="0"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180974</xdr:colOff>
      <xdr:row>4</xdr:row>
      <xdr:rowOff>9526</xdr:rowOff>
    </xdr:from>
    <xdr:to>
      <xdr:col>15</xdr:col>
      <xdr:colOff>171449</xdr:colOff>
      <xdr:row>5</xdr:row>
      <xdr:rowOff>104776</xdr:rowOff>
    </xdr:to>
    <xdr:sp macro="" textlink="">
      <xdr:nvSpPr>
        <xdr:cNvPr id="4" name="TextBox 3"/>
        <xdr:cNvSpPr txBox="1"/>
      </xdr:nvSpPr>
      <xdr:spPr>
        <a:xfrm>
          <a:off x="352424" y="866776"/>
          <a:ext cx="16221075" cy="285750"/>
        </a:xfrm>
        <a:prstGeom prst="rect">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lang="en-US" sz="1200" b="1" i="0" u="none" strike="noStrike">
              <a:solidFill>
                <a:srgbClr val="FF0000"/>
              </a:solidFill>
              <a:latin typeface="Calibri"/>
            </a:rPr>
            <a:t>Instructions:</a:t>
          </a:r>
          <a:r>
            <a:rPr lang="en-US" sz="1200" b="1" i="0" u="none" strike="noStrike" baseline="0">
              <a:solidFill>
                <a:srgbClr val="FF0000"/>
              </a:solidFill>
              <a:latin typeface="Calibri"/>
            </a:rPr>
            <a:t>  </a:t>
          </a:r>
          <a:r>
            <a:rPr lang="en-US" sz="1100" b="0" i="0" u="none" strike="noStrike">
              <a:solidFill>
                <a:srgbClr val="FF0000"/>
              </a:solidFill>
              <a:latin typeface="Calibri"/>
            </a:rPr>
            <a:t>Please enter sources and uses of all funding</a:t>
          </a:r>
          <a:r>
            <a:rPr lang="en-US" sz="1100" b="0" i="0" u="none" strike="noStrike" baseline="0">
              <a:solidFill>
                <a:srgbClr val="FF0000"/>
              </a:solidFill>
              <a:latin typeface="Calibri"/>
            </a:rPr>
            <a:t> for the proposed project activities.  The worksheet is not locked so that you can add additional columns or rows to faccurately represent the preservation project. budget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57149</xdr:colOff>
      <xdr:row>1</xdr:row>
      <xdr:rowOff>57150</xdr:rowOff>
    </xdr:from>
    <xdr:to>
      <xdr:col>5</xdr:col>
      <xdr:colOff>6038850</xdr:colOff>
      <xdr:row>2</xdr:row>
      <xdr:rowOff>161925</xdr:rowOff>
    </xdr:to>
    <xdr:sp macro="" textlink="">
      <xdr:nvSpPr>
        <xdr:cNvPr id="5" name="TextBox 4"/>
        <xdr:cNvSpPr txBox="1"/>
      </xdr:nvSpPr>
      <xdr:spPr>
        <a:xfrm>
          <a:off x="333374" y="257175"/>
          <a:ext cx="8543926" cy="304800"/>
        </a:xfrm>
        <a:prstGeom prst="rect">
          <a:avLst/>
        </a:prstGeom>
        <a:solidFill>
          <a:schemeClr val="accent6">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lang="en-US" sz="1200" b="1" i="0" u="none" strike="noStrike">
              <a:solidFill>
                <a:srgbClr val="000000"/>
              </a:solidFill>
              <a:latin typeface="Calibri"/>
            </a:rPr>
            <a:t>'Modified' Evergreen Sustainable Development Standards (ESDS)</a:t>
          </a:r>
        </a:p>
      </xdr:txBody>
    </xdr:sp>
    <xdr:clientData/>
  </xdr:twoCellAnchor>
  <xdr:twoCellAnchor>
    <xdr:from>
      <xdr:col>1</xdr:col>
      <xdr:colOff>47625</xdr:colOff>
      <xdr:row>3</xdr:row>
      <xdr:rowOff>95250</xdr:rowOff>
    </xdr:from>
    <xdr:to>
      <xdr:col>5</xdr:col>
      <xdr:colOff>2491154</xdr:colOff>
      <xdr:row>11</xdr:row>
      <xdr:rowOff>129886</xdr:rowOff>
    </xdr:to>
    <xdr:sp macro="" textlink="">
      <xdr:nvSpPr>
        <xdr:cNvPr id="3" name="TextBox 2"/>
        <xdr:cNvSpPr txBox="1"/>
      </xdr:nvSpPr>
      <xdr:spPr>
        <a:xfrm>
          <a:off x="324716" y="692727"/>
          <a:ext cx="8504893" cy="1627909"/>
        </a:xfrm>
        <a:prstGeom prst="rect">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lang="en-US" sz="1200" b="1" i="0" u="none" strike="noStrike">
              <a:solidFill>
                <a:srgbClr val="FF0000"/>
              </a:solidFill>
              <a:latin typeface="Calibri"/>
            </a:rPr>
            <a:t>Instructions:</a:t>
          </a:r>
          <a:r>
            <a:rPr lang="en-US" sz="1200" b="1" i="0" u="none" strike="noStrike" baseline="0">
              <a:solidFill>
                <a:srgbClr val="FF0000"/>
              </a:solidFill>
              <a:latin typeface="Calibri"/>
            </a:rPr>
            <a:t>  </a:t>
          </a:r>
        </a:p>
        <a:p>
          <a:pPr algn="l"/>
          <a:r>
            <a:rPr lang="en-US" sz="1100" b="0" i="0" u="none" strike="noStrike" baseline="0">
              <a:solidFill>
                <a:srgbClr val="FF0000"/>
              </a:solidFill>
              <a:latin typeface="+mn-lt"/>
            </a:rPr>
            <a:t>● All proposed preservation activities must be reviewed and compared to the modified ESDS requirements below.  If a proposed activity or material associated with a proposed activity corresponds to any of the ESDS criteria, at a minimum, that ESDS criteria must be complied with.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baseline="0">
              <a:solidFill>
                <a:srgbClr val="FF0000"/>
              </a:solidFill>
              <a:effectLst/>
              <a:latin typeface="+mn-lt"/>
              <a:ea typeface="+mn-ea"/>
              <a:cs typeface="+mn-cs"/>
            </a:rPr>
            <a:t>● Applicant must select </a:t>
          </a:r>
          <a:r>
            <a:rPr lang="en-US" sz="1100" b="1" i="0" baseline="0">
              <a:solidFill>
                <a:srgbClr val="FF0000"/>
              </a:solidFill>
              <a:effectLst/>
              <a:latin typeface="+mn-lt"/>
              <a:ea typeface="+mn-ea"/>
              <a:cs typeface="+mn-cs"/>
            </a:rPr>
            <a:t>"X"</a:t>
          </a:r>
          <a:r>
            <a:rPr lang="en-US" sz="1100" b="0" i="0" baseline="0">
              <a:solidFill>
                <a:srgbClr val="FF0000"/>
              </a:solidFill>
              <a:effectLst/>
              <a:latin typeface="+mn-lt"/>
              <a:ea typeface="+mn-ea"/>
              <a:cs typeface="+mn-cs"/>
            </a:rPr>
            <a:t> next to each ESDS criteria listed below that pertains to the proposed activity or material. This "</a:t>
          </a:r>
          <a:r>
            <a:rPr lang="en-US" sz="1100" b="1" i="0" baseline="0">
              <a:solidFill>
                <a:srgbClr val="FF0000"/>
              </a:solidFill>
              <a:effectLst/>
              <a:latin typeface="+mn-lt"/>
              <a:ea typeface="+mn-ea"/>
              <a:cs typeface="+mn-cs"/>
            </a:rPr>
            <a:t>X</a:t>
          </a:r>
          <a:r>
            <a:rPr lang="en-US" sz="1100" b="0" i="0" baseline="0">
              <a:solidFill>
                <a:srgbClr val="FF0000"/>
              </a:solidFill>
              <a:effectLst/>
              <a:latin typeface="+mn-lt"/>
              <a:ea typeface="+mn-ea"/>
              <a:cs typeface="+mn-cs"/>
            </a:rPr>
            <a:t>" indicates your understanding that at a minimum that ESDS criteria be met to maintain compliance with this funding source.  If the ESDS criteria is not applicable, leave blank.</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baseline="0">
              <a:solidFill>
                <a:srgbClr val="FF0000"/>
              </a:solidFill>
              <a:effectLst/>
              <a:latin typeface="+mn-lt"/>
              <a:ea typeface="+mn-ea"/>
              <a:cs typeface="+mn-cs"/>
            </a:rPr>
            <a:t>● If the Applicant chooses to perform proposed activities above and beyond the minimum standard required to comply with  the ESDS  criteria , please describe in detail and provide additional back-up documentation if necessary.  </a:t>
          </a:r>
          <a:endParaRPr lang="en-US">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219074</xdr:colOff>
      <xdr:row>2</xdr:row>
      <xdr:rowOff>161925</xdr:rowOff>
    </xdr:from>
    <xdr:to>
      <xdr:col>8</xdr:col>
      <xdr:colOff>9524</xdr:colOff>
      <xdr:row>7</xdr:row>
      <xdr:rowOff>207818</xdr:rowOff>
    </xdr:to>
    <xdr:sp macro="" textlink="">
      <xdr:nvSpPr>
        <xdr:cNvPr id="3" name="TextBox 2"/>
        <xdr:cNvSpPr txBox="1"/>
      </xdr:nvSpPr>
      <xdr:spPr>
        <a:xfrm>
          <a:off x="219074" y="629516"/>
          <a:ext cx="8709314" cy="1388052"/>
        </a:xfrm>
        <a:prstGeom prst="rect">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lang="en-US" sz="1200" b="1" i="0" u="none" strike="noStrike">
              <a:solidFill>
                <a:srgbClr val="FF0000"/>
              </a:solidFill>
              <a:latin typeface="Calibri"/>
            </a:rPr>
            <a:t>Instructions:</a:t>
          </a:r>
          <a:r>
            <a:rPr lang="en-US" sz="1200" b="1" i="0" u="none" strike="noStrike" baseline="0">
              <a:solidFill>
                <a:srgbClr val="FF0000"/>
              </a:solidFill>
              <a:latin typeface="Calibri"/>
            </a:rPr>
            <a:t>  </a:t>
          </a:r>
        </a:p>
        <a:p>
          <a:pPr algn="l"/>
          <a:r>
            <a:rPr lang="en-US" sz="1100" b="0" i="0" u="none" strike="noStrike" baseline="0">
              <a:solidFill>
                <a:srgbClr val="FF0000"/>
              </a:solidFill>
              <a:latin typeface="+mn-lt"/>
            </a:rPr>
            <a:t>● Enter the project's/building's name, address, city, state, zip code, year built/rehabbed, age, and number of units. </a:t>
          </a:r>
        </a:p>
        <a:p>
          <a:r>
            <a:rPr lang="en-US" sz="1100" b="0" i="0" u="none" strike="noStrike" baseline="0">
              <a:solidFill>
                <a:srgbClr val="FF0000"/>
              </a:solidFill>
              <a:latin typeface="+mn-lt"/>
            </a:rPr>
            <a:t>● </a:t>
          </a:r>
          <a:r>
            <a:rPr lang="en-US" sz="1100" b="0" i="0" baseline="0">
              <a:solidFill>
                <a:srgbClr val="FF0000"/>
              </a:solidFill>
              <a:effectLst/>
              <a:latin typeface="+mn-lt"/>
              <a:ea typeface="+mn-ea"/>
              <a:cs typeface="+mn-cs"/>
            </a:rPr>
            <a:t>Edit the project's/building's Components and Descriptions, as applicable (text provided is for sample purposes and should be edited to reflect your project specifics)	.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rgbClr val="FF0000"/>
              </a:solidFill>
              <a:effectLst/>
              <a:latin typeface="+mn-lt"/>
              <a:ea typeface="+mn-ea"/>
              <a:cs typeface="+mn-cs"/>
            </a:rPr>
            <a:t>● Enter the project's/building's typical useful life, quantities, unit costs, and cost in 2010, as applicable, for the next 20 years. </a:t>
          </a:r>
          <a:endParaRPr lang="en-US">
            <a:solidFill>
              <a:srgbClr val="FF0000"/>
            </a:solidFill>
            <a:effectLst/>
          </a:endParaRPr>
        </a:p>
        <a:p>
          <a:pPr algn="l"/>
          <a:r>
            <a:rPr lang="en-US" sz="1100" b="0" i="0" u="none" strike="noStrike" baseline="0">
              <a:solidFill>
                <a:srgbClr val="FF0000"/>
              </a:solidFill>
              <a:latin typeface="+mn-lt"/>
            </a:rPr>
            <a:t>● </a:t>
          </a:r>
          <a:r>
            <a:rPr lang="en-US" sz="1100" b="1" i="0" u="none" strike="noStrike" baseline="0">
              <a:solidFill>
                <a:srgbClr val="FF0000"/>
              </a:solidFill>
              <a:latin typeface="+mn-lt"/>
            </a:rPr>
            <a:t>Green and Yellow shaded cells </a:t>
          </a:r>
          <a:r>
            <a:rPr lang="en-US" sz="1100" b="0" i="0" u="none" strike="noStrike" baseline="0">
              <a:solidFill>
                <a:srgbClr val="FF0000"/>
              </a:solidFill>
              <a:latin typeface="+mn-lt"/>
            </a:rPr>
            <a:t>include formulas and will automatically populate.</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baseline="0">
              <a:solidFill>
                <a:srgbClr val="FF0000"/>
              </a:solidFill>
              <a:effectLst/>
              <a:latin typeface="+mn-lt"/>
              <a:ea typeface="+mn-ea"/>
              <a:cs typeface="+mn-cs"/>
            </a:rPr>
            <a:t>● This form is optional.  Applicant may submit their own 20-Year Capital Needs Assessment as long as it provides the same amount of detail.</a:t>
          </a:r>
          <a:endParaRPr lang="en-US">
            <a:solidFill>
              <a:srgbClr val="FF0000"/>
            </a:solidFill>
            <a:effectLst/>
          </a:endParaRPr>
        </a:p>
        <a:p>
          <a:pPr algn="l"/>
          <a:endParaRPr lang="en-US" sz="1100" b="0" i="0" u="none" strike="noStrike" baseline="0">
            <a:solidFill>
              <a:srgbClr val="FF0000"/>
            </a:solidFill>
            <a:latin typeface="+mn-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TF\Application\Funding%20Round%20-%202017\Updates%20to%20Application%20Files\S2%20Development\hfu-htf-cfa-forms-v0x2x2-2017%20(2017.05.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evenr/Downloads/2015-CFA-MF-Forms-v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ESDS-Reference Table"/>
      <sheetName val="ESDS-Lookup Table"/>
      <sheetName val="5 Default Check"/>
      <sheetName val="List of Changes and Corrections"/>
      <sheetName val="Definitions"/>
      <sheetName val="Sheet1"/>
      <sheetName val="Validations Checklist"/>
      <sheetName val="HTF_Quickload"/>
      <sheetName val="1"/>
      <sheetName val="2A"/>
      <sheetName val="2B"/>
      <sheetName val="2C"/>
      <sheetName val="3"/>
      <sheetName val="4"/>
      <sheetName val="5"/>
      <sheetName val="6A"/>
      <sheetName val="6B"/>
      <sheetName val="6C"/>
      <sheetName val="6D"/>
      <sheetName val="6E"/>
      <sheetName val="7A"/>
      <sheetName val="7B"/>
      <sheetName val="8A"/>
      <sheetName val="8B"/>
      <sheetName val="8C"/>
      <sheetName val="8D"/>
      <sheetName val="8E"/>
      <sheetName val="9A"/>
      <sheetName val="9B"/>
      <sheetName val="9C"/>
      <sheetName val="9D"/>
      <sheetName val="9E"/>
      <sheetName val="11A"/>
      <sheetName val="11B "/>
      <sheetName val="4% LIHTC ScoringLists"/>
      <sheetName val="9% ScoringLis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Types_Dropdown"/>
      <sheetName val="Instructions &amp; Definitions"/>
      <sheetName val="1A"/>
      <sheetName val="1B"/>
      <sheetName val="2A"/>
      <sheetName val="2B"/>
      <sheetName val="2C (experimental)"/>
      <sheetName val="3"/>
      <sheetName val="4"/>
      <sheetName val="5"/>
      <sheetName val="6A"/>
      <sheetName val="6B"/>
      <sheetName val="6C"/>
      <sheetName val="6D"/>
      <sheetName val="6E"/>
      <sheetName val="7A"/>
      <sheetName val="7B"/>
      <sheetName val="8A"/>
      <sheetName val="8B"/>
      <sheetName val="8C"/>
      <sheetName val="8D"/>
      <sheetName val="8E"/>
      <sheetName val="8E (2)"/>
      <sheetName val="8F"/>
      <sheetName val="9A"/>
      <sheetName val="9B"/>
      <sheetName val="9C"/>
      <sheetName val="9D"/>
      <sheetName val="9E"/>
      <sheetName val="11A"/>
      <sheetName val="11B"/>
      <sheetName val="LIHTC_Dropdown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ESDS-UnderTheHood"/>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ln w="9525"/>
      </a:spPr>
      <a:bodyPr vertOverflow="clip" horzOverflow="clip" wrap="square" rtlCol="0" anchor="t">
        <a:noAutofit/>
      </a:bodyPr>
      <a:lstStyle>
        <a:defPPr algn="l">
          <a:defRPr sz="1100" b="0" i="0" u="none" strike="noStrike">
            <a:solidFill>
              <a:srgbClr val="000000"/>
            </a:solidFill>
            <a:latin typeface="Calibri"/>
          </a:defRPr>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hyperlink" Target="http://apps.leg.wa.gov/RCW/default.aspx?cite=39.04" TargetMode="Externa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hyperlink" Target="http://www.dahp.wa.gov/sites/default/files/DAHP%20Executive%20Order%2005-05.pdf" TargetMode="External"/><Relationship Id="rId16" Type="http://schemas.openxmlformats.org/officeDocument/2006/relationships/ctrlProp" Target="../ctrlProps/ctrlProp21.xml"/><Relationship Id="rId1" Type="http://schemas.openxmlformats.org/officeDocument/2006/relationships/hyperlink" Target="http://apps.leg.wa.gov/RCW/default.aspx?cite=39.12" TargetMode="External"/><Relationship Id="rId6" Type="http://schemas.openxmlformats.org/officeDocument/2006/relationships/vmlDrawing" Target="../drawings/vmlDrawing3.vml"/><Relationship Id="rId11" Type="http://schemas.openxmlformats.org/officeDocument/2006/relationships/ctrlProp" Target="../ctrlProps/ctrlProp16.xml"/><Relationship Id="rId5" Type="http://schemas.openxmlformats.org/officeDocument/2006/relationships/drawing" Target="../drawings/drawing2.xml"/><Relationship Id="rId15" Type="http://schemas.openxmlformats.org/officeDocument/2006/relationships/ctrlProp" Target="../ctrlProps/ctrlProp20.xml"/><Relationship Id="rId10" Type="http://schemas.openxmlformats.org/officeDocument/2006/relationships/ctrlProp" Target="../ctrlProps/ctrlProp15.xml"/><Relationship Id="rId4" Type="http://schemas.openxmlformats.org/officeDocument/2006/relationships/printerSettings" Target="../printerSettings/printerSettings4.bin"/><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B295"/>
  <sheetViews>
    <sheetView workbookViewId="0">
      <selection activeCell="E31" sqref="E31"/>
    </sheetView>
  </sheetViews>
  <sheetFormatPr defaultColWidth="9.140625" defaultRowHeight="15" x14ac:dyDescent="0.25"/>
  <cols>
    <col min="1" max="1" width="42" style="8" customWidth="1"/>
    <col min="2" max="2" width="83" style="8" bestFit="1" customWidth="1"/>
    <col min="3" max="16384" width="9.140625" style="8"/>
  </cols>
  <sheetData>
    <row r="1" spans="1:2" x14ac:dyDescent="0.25">
      <c r="A1" s="7"/>
    </row>
    <row r="2" spans="1:2" x14ac:dyDescent="0.25">
      <c r="A2" s="7" t="s">
        <v>94</v>
      </c>
      <c r="B2" s="8" t="s">
        <v>88</v>
      </c>
    </row>
    <row r="3" spans="1:2" x14ac:dyDescent="0.25">
      <c r="A3" s="8" t="s">
        <v>95</v>
      </c>
      <c r="B3" s="8" t="s">
        <v>96</v>
      </c>
    </row>
    <row r="4" spans="1:2" x14ac:dyDescent="0.25">
      <c r="B4" s="8" t="s">
        <v>97</v>
      </c>
    </row>
    <row r="5" spans="1:2" x14ac:dyDescent="0.25">
      <c r="B5" s="8" t="s">
        <v>98</v>
      </c>
    </row>
    <row r="6" spans="1:2" x14ac:dyDescent="0.25">
      <c r="A6" s="7"/>
      <c r="B6" s="8" t="s">
        <v>99</v>
      </c>
    </row>
    <row r="7" spans="1:2" x14ac:dyDescent="0.25">
      <c r="A7" s="7"/>
      <c r="B7" s="8" t="s">
        <v>100</v>
      </c>
    </row>
    <row r="8" spans="1:2" x14ac:dyDescent="0.25">
      <c r="A8" s="7"/>
      <c r="B8" s="8" t="s">
        <v>101</v>
      </c>
    </row>
    <row r="9" spans="1:2" x14ac:dyDescent="0.25">
      <c r="A9" s="7"/>
      <c r="B9" s="8" t="s">
        <v>102</v>
      </c>
    </row>
    <row r="10" spans="1:2" x14ac:dyDescent="0.25">
      <c r="A10" s="7"/>
      <c r="B10" s="8" t="s">
        <v>103</v>
      </c>
    </row>
    <row r="11" spans="1:2" x14ac:dyDescent="0.25">
      <c r="A11" s="7"/>
      <c r="B11" s="8" t="s">
        <v>104</v>
      </c>
    </row>
    <row r="12" spans="1:2" x14ac:dyDescent="0.25">
      <c r="A12" s="7"/>
      <c r="B12" s="8" t="s">
        <v>105</v>
      </c>
    </row>
    <row r="13" spans="1:2" x14ac:dyDescent="0.25">
      <c r="A13" s="7"/>
      <c r="B13" s="8" t="s">
        <v>106</v>
      </c>
    </row>
    <row r="14" spans="1:2" x14ac:dyDescent="0.25">
      <c r="A14" s="7"/>
      <c r="B14" s="8" t="s">
        <v>107</v>
      </c>
    </row>
    <row r="15" spans="1:2" x14ac:dyDescent="0.25">
      <c r="A15" s="7"/>
      <c r="B15" s="8" t="s">
        <v>108</v>
      </c>
    </row>
    <row r="16" spans="1:2" x14ac:dyDescent="0.25">
      <c r="A16" s="7"/>
      <c r="B16" s="8" t="s">
        <v>109</v>
      </c>
    </row>
    <row r="17" spans="1:2" x14ac:dyDescent="0.25">
      <c r="A17" s="7"/>
    </row>
    <row r="18" spans="1:2" x14ac:dyDescent="0.25">
      <c r="A18" s="7" t="s">
        <v>110</v>
      </c>
      <c r="B18" s="8" t="s">
        <v>87</v>
      </c>
    </row>
    <row r="19" spans="1:2" x14ac:dyDescent="0.25">
      <c r="A19" s="8" t="s">
        <v>111</v>
      </c>
      <c r="B19" s="8" t="s">
        <v>112</v>
      </c>
    </row>
    <row r="20" spans="1:2" x14ac:dyDescent="0.25">
      <c r="B20" s="8" t="s">
        <v>113</v>
      </c>
    </row>
    <row r="21" spans="1:2" x14ac:dyDescent="0.25">
      <c r="B21" s="8" t="s">
        <v>114</v>
      </c>
    </row>
    <row r="22" spans="1:2" x14ac:dyDescent="0.25">
      <c r="B22" s="8" t="s">
        <v>115</v>
      </c>
    </row>
    <row r="23" spans="1:2" x14ac:dyDescent="0.25">
      <c r="B23" s="8" t="s">
        <v>116</v>
      </c>
    </row>
    <row r="24" spans="1:2" x14ac:dyDescent="0.25">
      <c r="B24" s="8" t="s">
        <v>117</v>
      </c>
    </row>
    <row r="25" spans="1:2" x14ac:dyDescent="0.25">
      <c r="B25" s="8" t="s">
        <v>118</v>
      </c>
    </row>
    <row r="26" spans="1:2" x14ac:dyDescent="0.25">
      <c r="B26" s="8" t="s">
        <v>119</v>
      </c>
    </row>
    <row r="27" spans="1:2" x14ac:dyDescent="0.25">
      <c r="B27" s="8" t="s">
        <v>120</v>
      </c>
    </row>
    <row r="28" spans="1:2" x14ac:dyDescent="0.25">
      <c r="B28" s="8" t="s">
        <v>121</v>
      </c>
    </row>
    <row r="29" spans="1:2" x14ac:dyDescent="0.25">
      <c r="B29" s="8" t="s">
        <v>122</v>
      </c>
    </row>
    <row r="30" spans="1:2" x14ac:dyDescent="0.25">
      <c r="B30" s="8" t="s">
        <v>123</v>
      </c>
    </row>
    <row r="31" spans="1:2" x14ac:dyDescent="0.25">
      <c r="B31" s="8" t="s">
        <v>124</v>
      </c>
    </row>
    <row r="32" spans="1:2" x14ac:dyDescent="0.25">
      <c r="B32" s="8" t="s">
        <v>125</v>
      </c>
    </row>
    <row r="33" spans="1:2" x14ac:dyDescent="0.25">
      <c r="B33" s="8" t="s">
        <v>126</v>
      </c>
    </row>
    <row r="34" spans="1:2" x14ac:dyDescent="0.25">
      <c r="B34" s="8" t="s">
        <v>127</v>
      </c>
    </row>
    <row r="35" spans="1:2" x14ac:dyDescent="0.25">
      <c r="B35" s="8" t="s">
        <v>128</v>
      </c>
    </row>
    <row r="36" spans="1:2" x14ac:dyDescent="0.25">
      <c r="B36" s="8" t="s">
        <v>129</v>
      </c>
    </row>
    <row r="37" spans="1:2" x14ac:dyDescent="0.25">
      <c r="B37" s="8" t="s">
        <v>130</v>
      </c>
    </row>
    <row r="38" spans="1:2" x14ac:dyDescent="0.25">
      <c r="B38" s="8" t="s">
        <v>131</v>
      </c>
    </row>
    <row r="40" spans="1:2" x14ac:dyDescent="0.25">
      <c r="A40" s="7" t="s">
        <v>132</v>
      </c>
      <c r="B40" s="8" t="s">
        <v>86</v>
      </c>
    </row>
    <row r="41" spans="1:2" x14ac:dyDescent="0.25">
      <c r="A41" s="8" t="s">
        <v>133</v>
      </c>
      <c r="B41" s="8" t="s">
        <v>134</v>
      </c>
    </row>
    <row r="42" spans="1:2" x14ac:dyDescent="0.25">
      <c r="B42" s="8" t="s">
        <v>135</v>
      </c>
    </row>
    <row r="43" spans="1:2" x14ac:dyDescent="0.25">
      <c r="B43" s="8" t="s">
        <v>136</v>
      </c>
    </row>
    <row r="44" spans="1:2" x14ac:dyDescent="0.25">
      <c r="B44" s="8" t="s">
        <v>137</v>
      </c>
    </row>
    <row r="45" spans="1:2" x14ac:dyDescent="0.25">
      <c r="B45" s="8" t="s">
        <v>138</v>
      </c>
    </row>
    <row r="46" spans="1:2" x14ac:dyDescent="0.25">
      <c r="B46" s="8" t="s">
        <v>139</v>
      </c>
    </row>
    <row r="47" spans="1:2" x14ac:dyDescent="0.25">
      <c r="B47" s="8" t="s">
        <v>140</v>
      </c>
    </row>
    <row r="48" spans="1:2" x14ac:dyDescent="0.25">
      <c r="B48" s="8" t="s">
        <v>141</v>
      </c>
    </row>
    <row r="49" spans="2:2" x14ac:dyDescent="0.25">
      <c r="B49" s="8" t="s">
        <v>142</v>
      </c>
    </row>
    <row r="50" spans="2:2" x14ac:dyDescent="0.25">
      <c r="B50" s="8" t="s">
        <v>143</v>
      </c>
    </row>
    <row r="51" spans="2:2" x14ac:dyDescent="0.25">
      <c r="B51" s="8" t="s">
        <v>144</v>
      </c>
    </row>
    <row r="52" spans="2:2" x14ac:dyDescent="0.25">
      <c r="B52" s="8" t="s">
        <v>145</v>
      </c>
    </row>
    <row r="53" spans="2:2" x14ac:dyDescent="0.25">
      <c r="B53" s="8" t="s">
        <v>146</v>
      </c>
    </row>
    <row r="54" spans="2:2" x14ac:dyDescent="0.25">
      <c r="B54" s="8" t="s">
        <v>147</v>
      </c>
    </row>
    <row r="55" spans="2:2" x14ac:dyDescent="0.25">
      <c r="B55" s="8" t="s">
        <v>148</v>
      </c>
    </row>
    <row r="56" spans="2:2" x14ac:dyDescent="0.25">
      <c r="B56" s="8" t="s">
        <v>149</v>
      </c>
    </row>
    <row r="57" spans="2:2" x14ac:dyDescent="0.25">
      <c r="B57" s="8" t="s">
        <v>150</v>
      </c>
    </row>
    <row r="58" spans="2:2" x14ac:dyDescent="0.25">
      <c r="B58" s="8" t="s">
        <v>151</v>
      </c>
    </row>
    <row r="59" spans="2:2" x14ac:dyDescent="0.25">
      <c r="B59" s="8" t="s">
        <v>152</v>
      </c>
    </row>
    <row r="60" spans="2:2" x14ac:dyDescent="0.25">
      <c r="B60" s="8" t="s">
        <v>153</v>
      </c>
    </row>
    <row r="61" spans="2:2" x14ac:dyDescent="0.25">
      <c r="B61" s="8" t="s">
        <v>154</v>
      </c>
    </row>
    <row r="62" spans="2:2" x14ac:dyDescent="0.25">
      <c r="B62" s="8" t="s">
        <v>155</v>
      </c>
    </row>
    <row r="63" spans="2:2" x14ac:dyDescent="0.25">
      <c r="B63" s="8" t="s">
        <v>156</v>
      </c>
    </row>
    <row r="64" spans="2:2" x14ac:dyDescent="0.25">
      <c r="B64" s="8" t="s">
        <v>157</v>
      </c>
    </row>
    <row r="65" spans="1:2" x14ac:dyDescent="0.25">
      <c r="B65" s="8" t="s">
        <v>158</v>
      </c>
    </row>
    <row r="66" spans="1:2" x14ac:dyDescent="0.25">
      <c r="B66" s="8" t="s">
        <v>159</v>
      </c>
    </row>
    <row r="67" spans="1:2" x14ac:dyDescent="0.25">
      <c r="B67" s="8" t="s">
        <v>160</v>
      </c>
    </row>
    <row r="69" spans="1:2" x14ac:dyDescent="0.25">
      <c r="A69" s="7" t="s">
        <v>161</v>
      </c>
      <c r="B69" s="8" t="s">
        <v>87</v>
      </c>
    </row>
    <row r="70" spans="1:2" x14ac:dyDescent="0.25">
      <c r="A70" s="8" t="s">
        <v>162</v>
      </c>
      <c r="B70" s="8" t="s">
        <v>163</v>
      </c>
    </row>
    <row r="71" spans="1:2" x14ac:dyDescent="0.25">
      <c r="B71" s="8" t="s">
        <v>164</v>
      </c>
    </row>
    <row r="72" spans="1:2" x14ac:dyDescent="0.25">
      <c r="B72" s="8" t="s">
        <v>165</v>
      </c>
    </row>
    <row r="73" spans="1:2" x14ac:dyDescent="0.25">
      <c r="B73" s="8" t="s">
        <v>166</v>
      </c>
    </row>
    <row r="74" spans="1:2" x14ac:dyDescent="0.25">
      <c r="B74" s="8" t="s">
        <v>167</v>
      </c>
    </row>
    <row r="75" spans="1:2" x14ac:dyDescent="0.25">
      <c r="B75" s="8" t="s">
        <v>168</v>
      </c>
    </row>
    <row r="76" spans="1:2" x14ac:dyDescent="0.25">
      <c r="B76" s="8" t="s">
        <v>169</v>
      </c>
    </row>
    <row r="77" spans="1:2" x14ac:dyDescent="0.25">
      <c r="B77" s="8" t="s">
        <v>170</v>
      </c>
    </row>
    <row r="78" spans="1:2" x14ac:dyDescent="0.25">
      <c r="B78" s="8" t="s">
        <v>171</v>
      </c>
    </row>
    <row r="79" spans="1:2" x14ac:dyDescent="0.25">
      <c r="B79" s="8" t="s">
        <v>172</v>
      </c>
    </row>
    <row r="80" spans="1:2" x14ac:dyDescent="0.25">
      <c r="B80" s="8" t="s">
        <v>173</v>
      </c>
    </row>
    <row r="81" spans="1:2" x14ac:dyDescent="0.25">
      <c r="B81" s="8" t="s">
        <v>174</v>
      </c>
    </row>
    <row r="82" spans="1:2" x14ac:dyDescent="0.25">
      <c r="B82" s="8" t="s">
        <v>175</v>
      </c>
    </row>
    <row r="83" spans="1:2" x14ac:dyDescent="0.25">
      <c r="B83" s="8" t="s">
        <v>176</v>
      </c>
    </row>
    <row r="84" spans="1:2" x14ac:dyDescent="0.25">
      <c r="B84" s="8" t="s">
        <v>177</v>
      </c>
    </row>
    <row r="85" spans="1:2" x14ac:dyDescent="0.25">
      <c r="B85" s="8" t="s">
        <v>178</v>
      </c>
    </row>
    <row r="86" spans="1:2" x14ac:dyDescent="0.25">
      <c r="B86" s="8" t="s">
        <v>179</v>
      </c>
    </row>
    <row r="87" spans="1:2" x14ac:dyDescent="0.25">
      <c r="B87" s="8" t="s">
        <v>180</v>
      </c>
    </row>
    <row r="88" spans="1:2" x14ac:dyDescent="0.25">
      <c r="B88" s="8" t="s">
        <v>181</v>
      </c>
    </row>
    <row r="89" spans="1:2" x14ac:dyDescent="0.25">
      <c r="B89" s="8" t="s">
        <v>182</v>
      </c>
    </row>
    <row r="91" spans="1:2" x14ac:dyDescent="0.25">
      <c r="A91" s="7" t="s">
        <v>42</v>
      </c>
      <c r="B91" s="9">
        <v>0</v>
      </c>
    </row>
    <row r="92" spans="1:2" x14ac:dyDescent="0.25">
      <c r="A92" s="8" t="s">
        <v>43</v>
      </c>
      <c r="B92" s="9">
        <v>0.1</v>
      </c>
    </row>
    <row r="93" spans="1:2" x14ac:dyDescent="0.25">
      <c r="B93" s="9">
        <v>0.2</v>
      </c>
    </row>
    <row r="94" spans="1:2" x14ac:dyDescent="0.25">
      <c r="B94" s="9">
        <v>0.25</v>
      </c>
    </row>
    <row r="95" spans="1:2" x14ac:dyDescent="0.25">
      <c r="B95" s="9">
        <v>0.3</v>
      </c>
    </row>
    <row r="96" spans="1:2" x14ac:dyDescent="0.25">
      <c r="B96" s="9">
        <v>0.4</v>
      </c>
    </row>
    <row r="97" spans="1:2" x14ac:dyDescent="0.25">
      <c r="B97" s="9">
        <v>0.5</v>
      </c>
    </row>
    <row r="98" spans="1:2" x14ac:dyDescent="0.25">
      <c r="B98" s="9">
        <v>0.6</v>
      </c>
    </row>
    <row r="99" spans="1:2" x14ac:dyDescent="0.25">
      <c r="B99" s="9">
        <v>0.75</v>
      </c>
    </row>
    <row r="100" spans="1:2" x14ac:dyDescent="0.25">
      <c r="B100" s="9">
        <v>1</v>
      </c>
    </row>
    <row r="102" spans="1:2" x14ac:dyDescent="0.25">
      <c r="A102" s="7" t="s">
        <v>44</v>
      </c>
      <c r="B102" s="8" t="s">
        <v>41</v>
      </c>
    </row>
    <row r="103" spans="1:2" x14ac:dyDescent="0.25">
      <c r="B103" s="3" t="s">
        <v>183</v>
      </c>
    </row>
    <row r="104" spans="1:2" x14ac:dyDescent="0.25">
      <c r="B104" s="3" t="s">
        <v>184</v>
      </c>
    </row>
    <row r="105" spans="1:2" x14ac:dyDescent="0.25">
      <c r="B105" s="3" t="s">
        <v>185</v>
      </c>
    </row>
    <row r="106" spans="1:2" x14ac:dyDescent="0.25">
      <c r="B106" s="3" t="s">
        <v>186</v>
      </c>
    </row>
    <row r="107" spans="1:2" x14ac:dyDescent="0.25">
      <c r="B107" s="3" t="s">
        <v>187</v>
      </c>
    </row>
    <row r="108" spans="1:2" x14ac:dyDescent="0.25">
      <c r="B108" s="3" t="s">
        <v>188</v>
      </c>
    </row>
    <row r="109" spans="1:2" x14ac:dyDescent="0.25">
      <c r="B109" s="3" t="s">
        <v>189</v>
      </c>
    </row>
    <row r="110" spans="1:2" x14ac:dyDescent="0.25">
      <c r="B110" s="3" t="s">
        <v>190</v>
      </c>
    </row>
    <row r="111" spans="1:2" x14ac:dyDescent="0.25">
      <c r="B111" s="3" t="s">
        <v>191</v>
      </c>
    </row>
    <row r="112" spans="1:2" x14ac:dyDescent="0.25">
      <c r="B112" s="3" t="s">
        <v>192</v>
      </c>
    </row>
    <row r="113" spans="1:2" x14ac:dyDescent="0.25">
      <c r="B113" s="3" t="s">
        <v>193</v>
      </c>
    </row>
    <row r="114" spans="1:2" x14ac:dyDescent="0.25">
      <c r="B114" s="3" t="s">
        <v>194</v>
      </c>
    </row>
    <row r="115" spans="1:2" x14ac:dyDescent="0.25">
      <c r="B115" s="3" t="s">
        <v>195</v>
      </c>
    </row>
    <row r="116" spans="1:2" x14ac:dyDescent="0.25">
      <c r="B116" s="3" t="s">
        <v>196</v>
      </c>
    </row>
    <row r="117" spans="1:2" x14ac:dyDescent="0.25">
      <c r="B117" s="3" t="s">
        <v>197</v>
      </c>
    </row>
    <row r="118" spans="1:2" x14ac:dyDescent="0.25">
      <c r="B118" s="3" t="s">
        <v>198</v>
      </c>
    </row>
    <row r="119" spans="1:2" x14ac:dyDescent="0.25">
      <c r="B119" s="3" t="s">
        <v>199</v>
      </c>
    </row>
    <row r="120" spans="1:2" x14ac:dyDescent="0.25">
      <c r="B120" s="3" t="s">
        <v>200</v>
      </c>
    </row>
    <row r="121" spans="1:2" x14ac:dyDescent="0.25">
      <c r="B121" s="3" t="s">
        <v>201</v>
      </c>
    </row>
    <row r="122" spans="1:2" x14ac:dyDescent="0.25">
      <c r="B122" s="3" t="s">
        <v>202</v>
      </c>
    </row>
    <row r="123" spans="1:2" x14ac:dyDescent="0.25">
      <c r="B123" s="3" t="s">
        <v>203</v>
      </c>
    </row>
    <row r="124" spans="1:2" x14ac:dyDescent="0.25">
      <c r="B124" s="3" t="s">
        <v>204</v>
      </c>
    </row>
    <row r="126" spans="1:2" x14ac:dyDescent="0.25">
      <c r="A126" s="3" t="s">
        <v>205</v>
      </c>
      <c r="B126" s="3" t="s">
        <v>41</v>
      </c>
    </row>
    <row r="127" spans="1:2" x14ac:dyDescent="0.25">
      <c r="A127" s="3"/>
      <c r="B127" s="4" t="s">
        <v>206</v>
      </c>
    </row>
    <row r="128" spans="1:2" x14ac:dyDescent="0.25">
      <c r="A128" s="3"/>
      <c r="B128" s="4"/>
    </row>
    <row r="129" spans="1:2" x14ac:dyDescent="0.25">
      <c r="A129" s="3"/>
      <c r="B129" s="3"/>
    </row>
    <row r="130" spans="1:2" x14ac:dyDescent="0.25">
      <c r="A130" s="3" t="s">
        <v>207</v>
      </c>
      <c r="B130" s="3" t="s">
        <v>41</v>
      </c>
    </row>
    <row r="131" spans="1:2" x14ac:dyDescent="0.25">
      <c r="A131" s="3"/>
      <c r="B131" s="3" t="s">
        <v>208</v>
      </c>
    </row>
    <row r="132" spans="1:2" x14ac:dyDescent="0.25">
      <c r="A132" s="3"/>
      <c r="B132" s="4" t="s">
        <v>209</v>
      </c>
    </row>
    <row r="133" spans="1:2" x14ac:dyDescent="0.25">
      <c r="A133" s="3"/>
      <c r="B133" s="4" t="s">
        <v>210</v>
      </c>
    </row>
    <row r="134" spans="1:2" x14ac:dyDescent="0.25">
      <c r="A134" s="3"/>
      <c r="B134" s="4" t="s">
        <v>211</v>
      </c>
    </row>
    <row r="135" spans="1:2" x14ac:dyDescent="0.25">
      <c r="A135" s="3"/>
      <c r="B135" s="4" t="s">
        <v>212</v>
      </c>
    </row>
    <row r="136" spans="1:2" x14ac:dyDescent="0.25">
      <c r="A136" s="3"/>
      <c r="B136" s="5" t="s">
        <v>213</v>
      </c>
    </row>
    <row r="137" spans="1:2" x14ac:dyDescent="0.25">
      <c r="A137" s="3"/>
      <c r="B137" s="5" t="s">
        <v>214</v>
      </c>
    </row>
    <row r="138" spans="1:2" x14ac:dyDescent="0.25">
      <c r="A138" s="3"/>
      <c r="B138" s="5" t="s">
        <v>215</v>
      </c>
    </row>
    <row r="139" spans="1:2" x14ac:dyDescent="0.25">
      <c r="A139" s="3"/>
      <c r="B139" s="3"/>
    </row>
    <row r="140" spans="1:2" x14ac:dyDescent="0.25">
      <c r="A140" s="3" t="s">
        <v>216</v>
      </c>
      <c r="B140" s="3" t="s">
        <v>89</v>
      </c>
    </row>
    <row r="141" spans="1:2" x14ac:dyDescent="0.25">
      <c r="A141" s="3" t="s">
        <v>217</v>
      </c>
      <c r="B141" s="3" t="s">
        <v>218</v>
      </c>
    </row>
    <row r="142" spans="1:2" x14ac:dyDescent="0.25">
      <c r="B142" s="3" t="s">
        <v>219</v>
      </c>
    </row>
    <row r="143" spans="1:2" x14ac:dyDescent="0.25">
      <c r="A143" s="3"/>
      <c r="B143" s="3" t="s">
        <v>220</v>
      </c>
    </row>
    <row r="144" spans="1:2" x14ac:dyDescent="0.25">
      <c r="A144" s="3"/>
      <c r="B144" s="3" t="s">
        <v>221</v>
      </c>
    </row>
    <row r="145" spans="1:2" x14ac:dyDescent="0.25">
      <c r="A145" s="3"/>
      <c r="B145" s="3" t="s">
        <v>222</v>
      </c>
    </row>
    <row r="146" spans="1:2" x14ac:dyDescent="0.25">
      <c r="A146" s="3"/>
      <c r="B146" s="3" t="s">
        <v>223</v>
      </c>
    </row>
    <row r="147" spans="1:2" x14ac:dyDescent="0.25">
      <c r="A147" s="3"/>
      <c r="B147" s="3" t="s">
        <v>224</v>
      </c>
    </row>
    <row r="148" spans="1:2" x14ac:dyDescent="0.25">
      <c r="A148" s="3"/>
    </row>
    <row r="149" spans="1:2" x14ac:dyDescent="0.25">
      <c r="A149" s="3" t="s">
        <v>225</v>
      </c>
      <c r="B149" s="8" t="s">
        <v>226</v>
      </c>
    </row>
    <row r="150" spans="1:2" x14ac:dyDescent="0.25">
      <c r="A150" s="3" t="s">
        <v>227</v>
      </c>
      <c r="B150" s="5" t="s">
        <v>228</v>
      </c>
    </row>
    <row r="151" spans="1:2" x14ac:dyDescent="0.25">
      <c r="B151" s="5" t="s">
        <v>229</v>
      </c>
    </row>
    <row r="152" spans="1:2" x14ac:dyDescent="0.25">
      <c r="A152" s="3"/>
      <c r="B152" s="5">
        <v>2060</v>
      </c>
    </row>
    <row r="153" spans="1:2" x14ac:dyDescent="0.25">
      <c r="A153" s="3"/>
      <c r="B153" s="5">
        <v>2163</v>
      </c>
    </row>
    <row r="154" spans="1:2" x14ac:dyDescent="0.25">
      <c r="A154" s="3"/>
      <c r="B154" s="5" t="s">
        <v>230</v>
      </c>
    </row>
    <row r="155" spans="1:2" x14ac:dyDescent="0.25">
      <c r="A155" s="3"/>
      <c r="B155" s="3" t="s">
        <v>231</v>
      </c>
    </row>
    <row r="156" spans="1:2" x14ac:dyDescent="0.25">
      <c r="A156" s="3"/>
      <c r="B156" s="3" t="s">
        <v>232</v>
      </c>
    </row>
    <row r="157" spans="1:2" x14ac:dyDescent="0.25">
      <c r="A157" s="3"/>
      <c r="B157" s="3" t="s">
        <v>233</v>
      </c>
    </row>
    <row r="158" spans="1:2" x14ac:dyDescent="0.25">
      <c r="A158" s="3"/>
      <c r="B158" s="3" t="s">
        <v>234</v>
      </c>
    </row>
    <row r="159" spans="1:2" x14ac:dyDescent="0.25">
      <c r="A159" s="3"/>
      <c r="B159" s="3" t="s">
        <v>235</v>
      </c>
    </row>
    <row r="160" spans="1:2" x14ac:dyDescent="0.25">
      <c r="A160" s="3"/>
      <c r="B160" s="3" t="s">
        <v>236</v>
      </c>
    </row>
    <row r="161" spans="1:2" x14ac:dyDescent="0.25">
      <c r="A161" s="3"/>
      <c r="B161" s="3" t="s">
        <v>237</v>
      </c>
    </row>
    <row r="162" spans="1:2" x14ac:dyDescent="0.25">
      <c r="A162" s="3"/>
      <c r="B162" s="3"/>
    </row>
    <row r="163" spans="1:2" x14ac:dyDescent="0.25">
      <c r="A163" s="3" t="s">
        <v>238</v>
      </c>
      <c r="B163" s="3" t="s">
        <v>226</v>
      </c>
    </row>
    <row r="164" spans="1:2" x14ac:dyDescent="0.25">
      <c r="A164" s="3" t="s">
        <v>239</v>
      </c>
      <c r="B164" s="3" t="s">
        <v>1</v>
      </c>
    </row>
    <row r="165" spans="1:2" x14ac:dyDescent="0.25">
      <c r="B165" s="3" t="s">
        <v>240</v>
      </c>
    </row>
    <row r="166" spans="1:2" x14ac:dyDescent="0.25">
      <c r="A166" s="3"/>
      <c r="B166" s="3" t="s">
        <v>230</v>
      </c>
    </row>
    <row r="167" spans="1:2" x14ac:dyDescent="0.25">
      <c r="A167" s="3"/>
      <c r="B167" s="3" t="s">
        <v>45</v>
      </c>
    </row>
    <row r="168" spans="1:2" x14ac:dyDescent="0.25">
      <c r="A168" s="3"/>
      <c r="B168" s="3" t="s">
        <v>241</v>
      </c>
    </row>
    <row r="169" spans="1:2" x14ac:dyDescent="0.25">
      <c r="A169" s="3"/>
      <c r="B169" s="3" t="s">
        <v>242</v>
      </c>
    </row>
    <row r="170" spans="1:2" x14ac:dyDescent="0.25">
      <c r="A170" s="3"/>
      <c r="B170" s="3"/>
    </row>
    <row r="171" spans="1:2" x14ac:dyDescent="0.25">
      <c r="A171" s="3" t="s">
        <v>243</v>
      </c>
      <c r="B171" s="8" t="s">
        <v>87</v>
      </c>
    </row>
    <row r="172" spans="1:2" x14ac:dyDescent="0.25">
      <c r="A172" s="3" t="s">
        <v>244</v>
      </c>
      <c r="B172" s="5" t="s">
        <v>245</v>
      </c>
    </row>
    <row r="173" spans="1:2" x14ac:dyDescent="0.25">
      <c r="A173" s="3"/>
      <c r="B173" s="5" t="s">
        <v>246</v>
      </c>
    </row>
    <row r="174" spans="1:2" x14ac:dyDescent="0.25">
      <c r="A174" s="3"/>
      <c r="B174" s="5" t="s">
        <v>247</v>
      </c>
    </row>
    <row r="175" spans="1:2" x14ac:dyDescent="0.25">
      <c r="A175" s="3"/>
      <c r="B175" s="5" t="s">
        <v>248</v>
      </c>
    </row>
    <row r="176" spans="1:2" x14ac:dyDescent="0.25">
      <c r="A176" s="3"/>
      <c r="B176" s="5" t="s">
        <v>249</v>
      </c>
    </row>
    <row r="177" spans="1:2" x14ac:dyDescent="0.25">
      <c r="A177" s="3"/>
      <c r="B177" s="3" t="s">
        <v>250</v>
      </c>
    </row>
    <row r="178" spans="1:2" x14ac:dyDescent="0.25">
      <c r="A178" s="3"/>
      <c r="B178" s="3"/>
    </row>
    <row r="179" spans="1:2" x14ac:dyDescent="0.25">
      <c r="A179" s="3" t="s">
        <v>251</v>
      </c>
      <c r="B179" s="3" t="s">
        <v>252</v>
      </c>
    </row>
    <row r="180" spans="1:2" x14ac:dyDescent="0.25">
      <c r="A180" s="3" t="s">
        <v>253</v>
      </c>
      <c r="B180" s="3" t="s">
        <v>254</v>
      </c>
    </row>
    <row r="181" spans="1:2" x14ac:dyDescent="0.25">
      <c r="A181" s="3"/>
      <c r="B181" s="3" t="s">
        <v>255</v>
      </c>
    </row>
    <row r="182" spans="1:2" x14ac:dyDescent="0.25">
      <c r="A182" s="3"/>
      <c r="B182" s="3"/>
    </row>
    <row r="183" spans="1:2" x14ac:dyDescent="0.25">
      <c r="A183" s="3" t="s">
        <v>256</v>
      </c>
      <c r="B183" s="8" t="s">
        <v>257</v>
      </c>
    </row>
    <row r="184" spans="1:2" x14ac:dyDescent="0.25">
      <c r="A184" s="3"/>
      <c r="B184" s="3" t="s">
        <v>258</v>
      </c>
    </row>
    <row r="185" spans="1:2" x14ac:dyDescent="0.25">
      <c r="A185" s="3"/>
      <c r="B185" s="3" t="s">
        <v>259</v>
      </c>
    </row>
    <row r="186" spans="1:2" x14ac:dyDescent="0.25">
      <c r="A186" s="3"/>
      <c r="B186" s="3" t="s">
        <v>260</v>
      </c>
    </row>
    <row r="187" spans="1:2" x14ac:dyDescent="0.25">
      <c r="A187" s="3"/>
      <c r="B187" s="10"/>
    </row>
    <row r="188" spans="1:2" x14ac:dyDescent="0.25">
      <c r="A188" s="3"/>
      <c r="B188" s="3"/>
    </row>
    <row r="189" spans="1:2" x14ac:dyDescent="0.25">
      <c r="A189" s="3" t="s">
        <v>46</v>
      </c>
      <c r="B189" s="3" t="s">
        <v>261</v>
      </c>
    </row>
    <row r="190" spans="1:2" x14ac:dyDescent="0.25">
      <c r="A190" s="3"/>
      <c r="B190" s="3" t="s">
        <v>262</v>
      </c>
    </row>
    <row r="191" spans="1:2" x14ac:dyDescent="0.25">
      <c r="A191" s="3"/>
      <c r="B191" s="3" t="s">
        <v>263</v>
      </c>
    </row>
    <row r="192" spans="1:2" x14ac:dyDescent="0.25">
      <c r="A192" s="3"/>
      <c r="B192" s="3" t="s">
        <v>264</v>
      </c>
    </row>
    <row r="193" spans="1:2" x14ac:dyDescent="0.25">
      <c r="A193" s="3"/>
      <c r="B193" s="3" t="s">
        <v>265</v>
      </c>
    </row>
    <row r="194" spans="1:2" x14ac:dyDescent="0.25">
      <c r="A194" s="3"/>
      <c r="B194" s="3" t="s">
        <v>90</v>
      </c>
    </row>
    <row r="195" spans="1:2" x14ac:dyDescent="0.25">
      <c r="A195" s="3"/>
      <c r="B195" s="3"/>
    </row>
    <row r="196" spans="1:2" x14ac:dyDescent="0.25">
      <c r="A196" s="3"/>
      <c r="B196" s="3"/>
    </row>
    <row r="197" spans="1:2" x14ac:dyDescent="0.25">
      <c r="A197" s="3" t="s">
        <v>266</v>
      </c>
      <c r="B197" s="3" t="s">
        <v>91</v>
      </c>
    </row>
    <row r="198" spans="1:2" x14ac:dyDescent="0.25">
      <c r="A198" s="3"/>
      <c r="B198" s="3" t="s">
        <v>267</v>
      </c>
    </row>
    <row r="199" spans="1:2" x14ac:dyDescent="0.25">
      <c r="A199" s="3"/>
      <c r="B199" s="3" t="s">
        <v>268</v>
      </c>
    </row>
    <row r="200" spans="1:2" x14ac:dyDescent="0.25">
      <c r="A200" s="3"/>
      <c r="B200" s="3"/>
    </row>
    <row r="201" spans="1:2" x14ac:dyDescent="0.25">
      <c r="A201" s="3" t="s">
        <v>269</v>
      </c>
      <c r="B201" s="3" t="s">
        <v>270</v>
      </c>
    </row>
    <row r="202" spans="1:2" x14ac:dyDescent="0.25">
      <c r="A202" s="3" t="s">
        <v>271</v>
      </c>
      <c r="B202" s="3" t="s">
        <v>272</v>
      </c>
    </row>
    <row r="203" spans="1:2" x14ac:dyDescent="0.25">
      <c r="A203" s="3"/>
      <c r="B203" s="3" t="s">
        <v>273</v>
      </c>
    </row>
    <row r="204" spans="1:2" x14ac:dyDescent="0.25">
      <c r="A204" s="3"/>
      <c r="B204" s="3" t="s">
        <v>274</v>
      </c>
    </row>
    <row r="205" spans="1:2" x14ac:dyDescent="0.25">
      <c r="A205" s="3"/>
      <c r="B205" s="3" t="s">
        <v>275</v>
      </c>
    </row>
    <row r="206" spans="1:2" x14ac:dyDescent="0.25">
      <c r="A206" s="3"/>
      <c r="B206" s="3" t="s">
        <v>276</v>
      </c>
    </row>
    <row r="207" spans="1:2" x14ac:dyDescent="0.25">
      <c r="A207" s="3"/>
      <c r="B207" s="3" t="s">
        <v>277</v>
      </c>
    </row>
    <row r="208" spans="1:2" x14ac:dyDescent="0.25">
      <c r="A208" s="3"/>
      <c r="B208" s="3" t="s">
        <v>278</v>
      </c>
    </row>
    <row r="209" spans="1:2" x14ac:dyDescent="0.25">
      <c r="A209" s="3"/>
      <c r="B209" s="3" t="s">
        <v>279</v>
      </c>
    </row>
    <row r="210" spans="1:2" x14ac:dyDescent="0.25">
      <c r="A210" s="3"/>
      <c r="B210" s="3" t="s">
        <v>280</v>
      </c>
    </row>
    <row r="211" spans="1:2" x14ac:dyDescent="0.25">
      <c r="A211" s="3"/>
      <c r="B211" s="3" t="s">
        <v>281</v>
      </c>
    </row>
    <row r="212" spans="1:2" x14ac:dyDescent="0.25">
      <c r="A212" s="3"/>
      <c r="B212" s="3" t="s">
        <v>282</v>
      </c>
    </row>
    <row r="213" spans="1:2" x14ac:dyDescent="0.25">
      <c r="A213" s="3"/>
      <c r="B213" s="3" t="s">
        <v>283</v>
      </c>
    </row>
    <row r="214" spans="1:2" x14ac:dyDescent="0.25">
      <c r="A214" s="3"/>
      <c r="B214" s="3" t="s">
        <v>284</v>
      </c>
    </row>
    <row r="215" spans="1:2" x14ac:dyDescent="0.25">
      <c r="A215" s="3"/>
      <c r="B215" s="3"/>
    </row>
    <row r="216" spans="1:2" x14ac:dyDescent="0.25">
      <c r="A216" s="3" t="s">
        <v>47</v>
      </c>
      <c r="B216" s="8" t="s">
        <v>41</v>
      </c>
    </row>
    <row r="217" spans="1:2" x14ac:dyDescent="0.25">
      <c r="A217" s="3" t="s">
        <v>48</v>
      </c>
      <c r="B217" s="3" t="s">
        <v>285</v>
      </c>
    </row>
    <row r="218" spans="1:2" x14ac:dyDescent="0.25">
      <c r="A218" s="3"/>
      <c r="B218" s="3" t="s">
        <v>286</v>
      </c>
    </row>
    <row r="219" spans="1:2" x14ac:dyDescent="0.25">
      <c r="A219" s="3"/>
      <c r="B219" s="3" t="s">
        <v>287</v>
      </c>
    </row>
    <row r="220" spans="1:2" x14ac:dyDescent="0.25">
      <c r="A220" s="3"/>
      <c r="B220" s="3"/>
    </row>
    <row r="221" spans="1:2" x14ac:dyDescent="0.25">
      <c r="A221" s="3" t="s">
        <v>288</v>
      </c>
      <c r="B221" s="3" t="s">
        <v>289</v>
      </c>
    </row>
    <row r="222" spans="1:2" x14ac:dyDescent="0.25">
      <c r="A222" s="3" t="s">
        <v>290</v>
      </c>
      <c r="B222" s="3" t="s">
        <v>291</v>
      </c>
    </row>
    <row r="223" spans="1:2" x14ac:dyDescent="0.25">
      <c r="A223" s="3"/>
      <c r="B223" s="3" t="s">
        <v>224</v>
      </c>
    </row>
    <row r="224" spans="1:2" x14ac:dyDescent="0.25">
      <c r="A224" s="3"/>
      <c r="B224" s="3"/>
    </row>
    <row r="225" spans="1:2" x14ac:dyDescent="0.25">
      <c r="A225" s="3" t="s">
        <v>292</v>
      </c>
      <c r="B225" s="3" t="s">
        <v>293</v>
      </c>
    </row>
    <row r="226" spans="1:2" x14ac:dyDescent="0.25">
      <c r="A226" s="3" t="s">
        <v>294</v>
      </c>
      <c r="B226" s="3" t="s">
        <v>291</v>
      </c>
    </row>
    <row r="227" spans="1:2" x14ac:dyDescent="0.25">
      <c r="A227" s="3"/>
      <c r="B227" s="3" t="s">
        <v>224</v>
      </c>
    </row>
    <row r="228" spans="1:2" x14ac:dyDescent="0.25">
      <c r="A228" s="3"/>
      <c r="B228" s="3"/>
    </row>
    <row r="229" spans="1:2" x14ac:dyDescent="0.25">
      <c r="A229" s="3" t="s">
        <v>295</v>
      </c>
      <c r="B229" s="3" t="s">
        <v>92</v>
      </c>
    </row>
    <row r="230" spans="1:2" x14ac:dyDescent="0.25">
      <c r="A230" s="3" t="s">
        <v>296</v>
      </c>
      <c r="B230" s="3" t="s">
        <v>297</v>
      </c>
    </row>
    <row r="231" spans="1:2" x14ac:dyDescent="0.25">
      <c r="B231" s="3" t="s">
        <v>298</v>
      </c>
    </row>
    <row r="232" spans="1:2" x14ac:dyDescent="0.25">
      <c r="A232" s="3"/>
      <c r="B232" s="8" t="s">
        <v>299</v>
      </c>
    </row>
    <row r="233" spans="1:2" x14ac:dyDescent="0.25">
      <c r="A233" s="3"/>
      <c r="B233" s="8" t="s">
        <v>300</v>
      </c>
    </row>
    <row r="234" spans="1:2" x14ac:dyDescent="0.25">
      <c r="A234" s="3"/>
      <c r="B234" s="3"/>
    </row>
    <row r="235" spans="1:2" x14ac:dyDescent="0.25">
      <c r="A235" s="3" t="s">
        <v>295</v>
      </c>
      <c r="B235" s="3" t="s">
        <v>93</v>
      </c>
    </row>
    <row r="236" spans="1:2" x14ac:dyDescent="0.25">
      <c r="A236" s="3" t="s">
        <v>301</v>
      </c>
      <c r="B236" s="3" t="s">
        <v>302</v>
      </c>
    </row>
    <row r="237" spans="1:2" x14ac:dyDescent="0.25">
      <c r="B237" s="3" t="s">
        <v>303</v>
      </c>
    </row>
    <row r="238" spans="1:2" x14ac:dyDescent="0.25">
      <c r="A238" s="3"/>
      <c r="B238" s="3" t="s">
        <v>304</v>
      </c>
    </row>
    <row r="239" spans="1:2" x14ac:dyDescent="0.25">
      <c r="A239" s="3"/>
      <c r="B239" s="3" t="s">
        <v>305</v>
      </c>
    </row>
    <row r="240" spans="1:2" x14ac:dyDescent="0.25">
      <c r="A240" s="3"/>
      <c r="B240" s="3" t="s">
        <v>306</v>
      </c>
    </row>
    <row r="241" spans="1:2" x14ac:dyDescent="0.25">
      <c r="A241" s="3"/>
      <c r="B241" s="3" t="s">
        <v>307</v>
      </c>
    </row>
    <row r="242" spans="1:2" x14ac:dyDescent="0.25">
      <c r="A242" s="3"/>
      <c r="B242" s="3" t="s">
        <v>308</v>
      </c>
    </row>
    <row r="243" spans="1:2" x14ac:dyDescent="0.25">
      <c r="A243" s="3"/>
      <c r="B243" s="3" t="s">
        <v>309</v>
      </c>
    </row>
    <row r="244" spans="1:2" x14ac:dyDescent="0.25">
      <c r="A244" s="3"/>
      <c r="B244" s="3" t="s">
        <v>310</v>
      </c>
    </row>
    <row r="245" spans="1:2" x14ac:dyDescent="0.25">
      <c r="A245" s="3"/>
      <c r="B245" s="3" t="s">
        <v>311</v>
      </c>
    </row>
    <row r="246" spans="1:2" x14ac:dyDescent="0.25">
      <c r="A246" s="3"/>
      <c r="B246" s="3" t="s">
        <v>312</v>
      </c>
    </row>
    <row r="247" spans="1:2" x14ac:dyDescent="0.25">
      <c r="A247" s="3"/>
      <c r="B247" s="3" t="s">
        <v>313</v>
      </c>
    </row>
    <row r="248" spans="1:2" x14ac:dyDescent="0.25">
      <c r="A248" s="3"/>
      <c r="B248" s="3" t="s">
        <v>314</v>
      </c>
    </row>
    <row r="249" spans="1:2" x14ac:dyDescent="0.25">
      <c r="A249" s="3"/>
      <c r="B249" s="3" t="s">
        <v>315</v>
      </c>
    </row>
    <row r="250" spans="1:2" x14ac:dyDescent="0.25">
      <c r="A250" s="3"/>
      <c r="B250" s="3" t="s">
        <v>316</v>
      </c>
    </row>
    <row r="251" spans="1:2" x14ac:dyDescent="0.25">
      <c r="A251" s="3"/>
      <c r="B251" s="3" t="s">
        <v>317</v>
      </c>
    </row>
    <row r="252" spans="1:2" x14ac:dyDescent="0.25">
      <c r="A252" s="3"/>
      <c r="B252" s="3" t="s">
        <v>318</v>
      </c>
    </row>
    <row r="253" spans="1:2" x14ac:dyDescent="0.25">
      <c r="A253" s="3"/>
      <c r="B253" s="3" t="s">
        <v>319</v>
      </c>
    </row>
    <row r="254" spans="1:2" x14ac:dyDescent="0.25">
      <c r="A254" s="3"/>
      <c r="B254" s="3" t="s">
        <v>320</v>
      </c>
    </row>
    <row r="255" spans="1:2" x14ac:dyDescent="0.25">
      <c r="A255" s="3"/>
      <c r="B255" s="3" t="s">
        <v>321</v>
      </c>
    </row>
    <row r="256" spans="1:2" x14ac:dyDescent="0.25">
      <c r="A256" s="3"/>
      <c r="B256" s="3" t="s">
        <v>322</v>
      </c>
    </row>
    <row r="257" spans="1:2" x14ac:dyDescent="0.25">
      <c r="A257" s="3"/>
      <c r="B257" s="3" t="s">
        <v>323</v>
      </c>
    </row>
    <row r="258" spans="1:2" x14ac:dyDescent="0.25">
      <c r="A258" s="3"/>
      <c r="B258" s="3" t="s">
        <v>324</v>
      </c>
    </row>
    <row r="259" spans="1:2" x14ac:dyDescent="0.25">
      <c r="A259" s="3"/>
      <c r="B259" s="3" t="s">
        <v>325</v>
      </c>
    </row>
    <row r="260" spans="1:2" x14ac:dyDescent="0.25">
      <c r="A260" s="3"/>
      <c r="B260" s="3" t="s">
        <v>326</v>
      </c>
    </row>
    <row r="261" spans="1:2" x14ac:dyDescent="0.25">
      <c r="A261" s="3"/>
      <c r="B261" s="3" t="s">
        <v>327</v>
      </c>
    </row>
    <row r="262" spans="1:2" x14ac:dyDescent="0.25">
      <c r="A262" s="3"/>
      <c r="B262" s="3" t="s">
        <v>328</v>
      </c>
    </row>
    <row r="263" spans="1:2" x14ac:dyDescent="0.25">
      <c r="A263" s="3"/>
      <c r="B263" s="3" t="s">
        <v>329</v>
      </c>
    </row>
    <row r="264" spans="1:2" x14ac:dyDescent="0.25">
      <c r="A264" s="3"/>
      <c r="B264" s="3" t="s">
        <v>330</v>
      </c>
    </row>
    <row r="265" spans="1:2" x14ac:dyDescent="0.25">
      <c r="A265" s="3"/>
      <c r="B265" s="3" t="s">
        <v>331</v>
      </c>
    </row>
    <row r="266" spans="1:2" x14ac:dyDescent="0.25">
      <c r="A266" s="3"/>
      <c r="B266" s="3" t="s">
        <v>332</v>
      </c>
    </row>
    <row r="267" spans="1:2" x14ac:dyDescent="0.25">
      <c r="A267" s="3"/>
      <c r="B267" s="3" t="s">
        <v>333</v>
      </c>
    </row>
    <row r="268" spans="1:2" x14ac:dyDescent="0.25">
      <c r="A268" s="3"/>
      <c r="B268" s="3" t="s">
        <v>334</v>
      </c>
    </row>
    <row r="269" spans="1:2" x14ac:dyDescent="0.25">
      <c r="A269" s="3"/>
      <c r="B269" s="3" t="s">
        <v>335</v>
      </c>
    </row>
    <row r="270" spans="1:2" x14ac:dyDescent="0.25">
      <c r="A270" s="3"/>
      <c r="B270" s="3" t="s">
        <v>336</v>
      </c>
    </row>
    <row r="271" spans="1:2" x14ac:dyDescent="0.25">
      <c r="A271" s="3"/>
      <c r="B271" s="3" t="s">
        <v>337</v>
      </c>
    </row>
    <row r="272" spans="1:2" x14ac:dyDescent="0.25">
      <c r="A272" s="3"/>
      <c r="B272" s="3" t="s">
        <v>338</v>
      </c>
    </row>
    <row r="273" spans="1:2" x14ac:dyDescent="0.25">
      <c r="A273" s="3"/>
      <c r="B273" s="3" t="s">
        <v>339</v>
      </c>
    </row>
    <row r="274" spans="1:2" x14ac:dyDescent="0.25">
      <c r="A274" s="3"/>
      <c r="B274" s="3" t="s">
        <v>155</v>
      </c>
    </row>
    <row r="275" spans="1:2" x14ac:dyDescent="0.25">
      <c r="A275" s="3"/>
      <c r="B275" s="3" t="s">
        <v>340</v>
      </c>
    </row>
    <row r="276" spans="1:2" x14ac:dyDescent="0.25">
      <c r="A276" s="3"/>
      <c r="B276" s="3" t="s">
        <v>341</v>
      </c>
    </row>
    <row r="277" spans="1:2" x14ac:dyDescent="0.25">
      <c r="A277" s="3"/>
      <c r="B277" s="3" t="s">
        <v>342</v>
      </c>
    </row>
    <row r="278" spans="1:2" x14ac:dyDescent="0.25">
      <c r="A278" s="3"/>
      <c r="B278" s="3" t="s">
        <v>343</v>
      </c>
    </row>
    <row r="279" spans="1:2" x14ac:dyDescent="0.25">
      <c r="A279" s="3"/>
      <c r="B279" s="3" t="s">
        <v>344</v>
      </c>
    </row>
    <row r="280" spans="1:2" x14ac:dyDescent="0.25">
      <c r="A280" s="3"/>
      <c r="B280" s="3" t="s">
        <v>345</v>
      </c>
    </row>
    <row r="281" spans="1:2" x14ac:dyDescent="0.25">
      <c r="A281" s="3"/>
      <c r="B281" s="3" t="s">
        <v>346</v>
      </c>
    </row>
    <row r="282" spans="1:2" x14ac:dyDescent="0.25">
      <c r="A282" s="3"/>
      <c r="B282" s="3" t="s">
        <v>158</v>
      </c>
    </row>
    <row r="283" spans="1:2" x14ac:dyDescent="0.25">
      <c r="A283" s="3"/>
      <c r="B283" s="3" t="s">
        <v>347</v>
      </c>
    </row>
    <row r="284" spans="1:2" x14ac:dyDescent="0.25">
      <c r="A284" s="3"/>
      <c r="B284" s="3" t="s">
        <v>348</v>
      </c>
    </row>
    <row r="285" spans="1:2" x14ac:dyDescent="0.25">
      <c r="A285" s="3"/>
      <c r="B285" s="3"/>
    </row>
    <row r="286" spans="1:2" x14ac:dyDescent="0.25">
      <c r="A286" s="3" t="s">
        <v>49</v>
      </c>
      <c r="B286" s="8" t="s">
        <v>41</v>
      </c>
    </row>
    <row r="287" spans="1:2" x14ac:dyDescent="0.25">
      <c r="A287" s="3"/>
      <c r="B287" s="3" t="s">
        <v>349</v>
      </c>
    </row>
    <row r="288" spans="1:2" x14ac:dyDescent="0.25">
      <c r="A288" s="3"/>
      <c r="B288" s="3" t="s">
        <v>350</v>
      </c>
    </row>
    <row r="289" spans="1:2" x14ac:dyDescent="0.25">
      <c r="A289" s="3"/>
      <c r="B289" s="3" t="s">
        <v>351</v>
      </c>
    </row>
    <row r="290" spans="1:2" x14ac:dyDescent="0.25">
      <c r="A290" s="3"/>
      <c r="B290" s="3"/>
    </row>
    <row r="291" spans="1:2" x14ac:dyDescent="0.25">
      <c r="A291" s="8" t="s">
        <v>352</v>
      </c>
      <c r="B291" s="8" t="s">
        <v>353</v>
      </c>
    </row>
    <row r="292" spans="1:2" x14ac:dyDescent="0.25">
      <c r="B292" s="8" t="s">
        <v>218</v>
      </c>
    </row>
    <row r="293" spans="1:2" x14ac:dyDescent="0.25">
      <c r="B293" s="8" t="s">
        <v>354</v>
      </c>
    </row>
    <row r="294" spans="1:2" x14ac:dyDescent="0.25">
      <c r="B294" s="8" t="s">
        <v>355</v>
      </c>
    </row>
    <row r="295" spans="1:2" x14ac:dyDescent="0.25">
      <c r="B295" s="8" t="s">
        <v>356</v>
      </c>
    </row>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34998626667073579"/>
  </sheetPr>
  <dimension ref="B1:Y91"/>
  <sheetViews>
    <sheetView showGridLines="0" topLeftCell="A51" zoomScale="80" zoomScaleNormal="80" workbookViewId="0">
      <selection activeCell="A91" sqref="A91"/>
    </sheetView>
  </sheetViews>
  <sheetFormatPr defaultColWidth="9" defaultRowHeight="15" x14ac:dyDescent="0.25"/>
  <cols>
    <col min="1" max="1" width="2.5703125" style="11" customWidth="1"/>
    <col min="2" max="2" width="2.7109375" style="11" customWidth="1"/>
    <col min="3" max="3" width="1.85546875" style="11" customWidth="1"/>
    <col min="4" max="4" width="43.5703125" style="11" customWidth="1"/>
    <col min="5" max="5" width="40.42578125" style="11" customWidth="1"/>
    <col min="6" max="6" width="10.7109375" style="11" customWidth="1"/>
    <col min="7" max="7" width="5" style="11" customWidth="1"/>
    <col min="8" max="8" width="4.7109375" style="11" customWidth="1"/>
    <col min="9" max="9" width="22.140625" style="11" customWidth="1"/>
    <col min="10" max="10" width="20.85546875" style="11" customWidth="1"/>
    <col min="11" max="11" width="19.28515625" style="11" customWidth="1"/>
    <col min="12" max="12" width="21" style="11" customWidth="1"/>
    <col min="13" max="13" width="20.140625" style="11" customWidth="1"/>
    <col min="14" max="14" width="29.140625" style="11" customWidth="1"/>
    <col min="15" max="15" width="1.85546875" style="11" customWidth="1"/>
    <col min="16" max="17" width="2.7109375" style="11" customWidth="1"/>
    <col min="18" max="18" width="2.5703125" style="11" customWidth="1"/>
    <col min="19" max="16384" width="9" style="11"/>
  </cols>
  <sheetData>
    <row r="1" spans="2:17" ht="13.5" customHeight="1" thickBot="1" x14ac:dyDescent="0.3"/>
    <row r="2" spans="2:17" x14ac:dyDescent="0.25">
      <c r="B2" s="532"/>
      <c r="C2" s="533"/>
      <c r="D2" s="533"/>
      <c r="E2" s="533"/>
      <c r="F2" s="533"/>
      <c r="G2" s="533"/>
      <c r="H2" s="533"/>
      <c r="I2" s="533"/>
      <c r="J2" s="533"/>
      <c r="K2" s="533"/>
      <c r="L2" s="533"/>
      <c r="M2" s="533"/>
      <c r="N2" s="533"/>
      <c r="O2" s="533"/>
      <c r="P2" s="533"/>
      <c r="Q2" s="534"/>
    </row>
    <row r="3" spans="2:17" ht="24" customHeight="1" x14ac:dyDescent="0.25">
      <c r="B3" s="535"/>
      <c r="C3" s="936" t="s">
        <v>795</v>
      </c>
      <c r="D3" s="856"/>
      <c r="E3" s="856"/>
      <c r="F3" s="856"/>
      <c r="G3" s="856"/>
      <c r="H3" s="856"/>
      <c r="I3" s="856"/>
      <c r="J3" s="856"/>
      <c r="K3" s="856"/>
      <c r="L3" s="856"/>
      <c r="M3" s="856"/>
      <c r="N3" s="856"/>
      <c r="O3" s="856"/>
      <c r="P3" s="857"/>
      <c r="Q3" s="549"/>
    </row>
    <row r="4" spans="2:17" x14ac:dyDescent="0.25">
      <c r="B4" s="535"/>
      <c r="C4" s="536"/>
      <c r="D4" s="537"/>
      <c r="E4" s="537"/>
      <c r="F4" s="537"/>
      <c r="G4" s="537"/>
      <c r="H4" s="537"/>
      <c r="I4" s="537"/>
      <c r="J4" s="537"/>
      <c r="K4" s="538"/>
      <c r="L4" s="538"/>
      <c r="M4" s="539"/>
      <c r="N4" s="539"/>
      <c r="O4" s="536"/>
      <c r="P4" s="536"/>
      <c r="Q4" s="540"/>
    </row>
    <row r="5" spans="2:17" x14ac:dyDescent="0.25">
      <c r="B5" s="535"/>
      <c r="C5" s="536"/>
      <c r="D5" s="584"/>
      <c r="E5" s="584"/>
      <c r="F5" s="537"/>
      <c r="G5" s="537"/>
      <c r="H5" s="537"/>
      <c r="I5" s="537"/>
      <c r="J5" s="537"/>
      <c r="K5" s="538"/>
      <c r="L5" s="538"/>
      <c r="M5" s="539"/>
      <c r="N5" s="539"/>
      <c r="O5" s="536"/>
      <c r="P5" s="536"/>
      <c r="Q5" s="540"/>
    </row>
    <row r="6" spans="2:17" x14ac:dyDescent="0.25">
      <c r="B6" s="535"/>
      <c r="C6" s="536"/>
      <c r="D6" s="584"/>
      <c r="E6" s="584"/>
      <c r="F6" s="537"/>
      <c r="G6" s="537"/>
      <c r="H6" s="537"/>
      <c r="I6" s="537"/>
      <c r="J6" s="537"/>
      <c r="K6" s="538"/>
      <c r="L6" s="538"/>
      <c r="M6" s="539"/>
      <c r="N6" s="539"/>
      <c r="O6" s="536"/>
      <c r="P6" s="536"/>
      <c r="Q6" s="540"/>
    </row>
    <row r="7" spans="2:17" ht="8.25" customHeight="1" x14ac:dyDescent="0.25">
      <c r="B7" s="535"/>
      <c r="C7" s="536"/>
      <c r="D7" s="541"/>
      <c r="E7" s="541"/>
      <c r="F7" s="537"/>
      <c r="G7" s="537"/>
      <c r="H7" s="537"/>
      <c r="I7" s="537"/>
      <c r="J7" s="537"/>
      <c r="K7" s="538"/>
      <c r="L7" s="538"/>
      <c r="M7" s="539"/>
      <c r="N7" s="539"/>
      <c r="O7" s="536"/>
      <c r="P7" s="536"/>
      <c r="Q7" s="540"/>
    </row>
    <row r="8" spans="2:17" x14ac:dyDescent="0.25">
      <c r="B8" s="535"/>
      <c r="C8" s="536"/>
      <c r="D8" s="542" t="s">
        <v>569</v>
      </c>
      <c r="E8" s="542"/>
      <c r="F8" s="537"/>
      <c r="G8" s="537"/>
      <c r="H8" s="537"/>
      <c r="I8" s="537"/>
      <c r="J8" s="537"/>
      <c r="K8" s="538"/>
      <c r="L8" s="538"/>
      <c r="M8" s="539"/>
      <c r="N8" s="539"/>
      <c r="O8" s="536"/>
      <c r="P8" s="536"/>
      <c r="Q8" s="540"/>
    </row>
    <row r="9" spans="2:17" ht="8.25" customHeight="1" thickBot="1" x14ac:dyDescent="0.3">
      <c r="B9" s="535"/>
      <c r="C9" s="536"/>
      <c r="D9" s="536"/>
      <c r="E9" s="536"/>
      <c r="F9" s="538"/>
      <c r="G9" s="538"/>
      <c r="H9" s="538"/>
      <c r="I9" s="538"/>
      <c r="J9" s="538"/>
      <c r="K9" s="538"/>
      <c r="L9" s="538"/>
      <c r="M9" s="297"/>
      <c r="N9" s="539"/>
      <c r="O9" s="536"/>
      <c r="P9" s="536"/>
      <c r="Q9" s="540"/>
    </row>
    <row r="10" spans="2:17" ht="15.75" x14ac:dyDescent="0.25">
      <c r="B10" s="535"/>
      <c r="C10" s="536"/>
      <c r="D10" s="1089" t="s">
        <v>570</v>
      </c>
      <c r="E10" s="1090"/>
      <c r="F10" s="1096" t="s">
        <v>565</v>
      </c>
      <c r="G10" s="1097"/>
      <c r="H10" s="1097"/>
      <c r="I10" s="1097"/>
      <c r="J10" s="1097"/>
      <c r="K10" s="1097"/>
      <c r="L10" s="1098"/>
      <c r="M10" s="1099" t="s">
        <v>563</v>
      </c>
      <c r="N10" s="1093" t="s">
        <v>571</v>
      </c>
      <c r="O10" s="536"/>
      <c r="P10" s="536"/>
      <c r="Q10" s="540"/>
    </row>
    <row r="11" spans="2:17" s="301" customFormat="1" ht="15" customHeight="1" x14ac:dyDescent="0.25">
      <c r="B11" s="543"/>
      <c r="C11" s="544"/>
      <c r="D11" s="1091"/>
      <c r="E11" s="1092"/>
      <c r="F11" s="1102" t="s">
        <v>566</v>
      </c>
      <c r="G11" s="1103"/>
      <c r="H11" s="1104"/>
      <c r="I11" s="550" t="s">
        <v>566</v>
      </c>
      <c r="J11" s="550" t="s">
        <v>566</v>
      </c>
      <c r="K11" s="550" t="s">
        <v>566</v>
      </c>
      <c r="L11" s="550" t="s">
        <v>566</v>
      </c>
      <c r="M11" s="1100"/>
      <c r="N11" s="1094"/>
      <c r="O11" s="544"/>
      <c r="P11" s="544"/>
      <c r="Q11" s="545"/>
    </row>
    <row r="12" spans="2:17" s="301" customFormat="1" ht="15" customHeight="1" x14ac:dyDescent="0.25">
      <c r="B12" s="543"/>
      <c r="C12" s="544"/>
      <c r="D12" s="1085" t="s">
        <v>660</v>
      </c>
      <c r="E12" s="1087" t="s">
        <v>661</v>
      </c>
      <c r="F12" s="1105" t="s">
        <v>367</v>
      </c>
      <c r="G12" s="1106"/>
      <c r="H12" s="1107"/>
      <c r="I12" s="1083" t="s">
        <v>574</v>
      </c>
      <c r="J12" s="1083" t="s">
        <v>574</v>
      </c>
      <c r="K12" s="1083" t="s">
        <v>574</v>
      </c>
      <c r="L12" s="1083" t="s">
        <v>574</v>
      </c>
      <c r="M12" s="1100"/>
      <c r="N12" s="1094"/>
      <c r="O12" s="544"/>
      <c r="P12" s="544"/>
      <c r="Q12" s="545"/>
    </row>
    <row r="13" spans="2:17" s="301" customFormat="1" ht="15" customHeight="1" x14ac:dyDescent="0.25">
      <c r="B13" s="543"/>
      <c r="C13" s="544"/>
      <c r="D13" s="1086"/>
      <c r="E13" s="1088"/>
      <c r="F13" s="1108"/>
      <c r="G13" s="1109"/>
      <c r="H13" s="1110"/>
      <c r="I13" s="1084"/>
      <c r="J13" s="1084"/>
      <c r="K13" s="1084"/>
      <c r="L13" s="1084"/>
      <c r="M13" s="1101"/>
      <c r="N13" s="1095"/>
      <c r="O13" s="544"/>
      <c r="P13" s="544"/>
      <c r="Q13" s="545"/>
    </row>
    <row r="14" spans="2:17" s="565" customFormat="1" ht="21" customHeight="1" x14ac:dyDescent="0.25">
      <c r="B14" s="561"/>
      <c r="C14" s="562"/>
      <c r="D14" s="585" t="s">
        <v>425</v>
      </c>
      <c r="E14" s="587"/>
      <c r="F14" s="1060"/>
      <c r="G14" s="1061"/>
      <c r="H14" s="1062"/>
      <c r="I14" s="567"/>
      <c r="J14" s="567"/>
      <c r="K14" s="567"/>
      <c r="L14" s="568"/>
      <c r="M14" s="552">
        <f t="shared" ref="M14:M52" si="0">SUM(F14:L14)</f>
        <v>0</v>
      </c>
      <c r="N14" s="563"/>
      <c r="O14" s="562"/>
      <c r="P14" s="562"/>
      <c r="Q14" s="564"/>
    </row>
    <row r="15" spans="2:17" s="565" customFormat="1" ht="21" customHeight="1" x14ac:dyDescent="0.25">
      <c r="B15" s="561"/>
      <c r="C15" s="562"/>
      <c r="D15" s="590" t="s">
        <v>646</v>
      </c>
      <c r="E15" s="591"/>
      <c r="F15" s="1056"/>
      <c r="G15" s="1057"/>
      <c r="H15" s="1058"/>
      <c r="I15" s="592"/>
      <c r="J15" s="592"/>
      <c r="K15" s="592"/>
      <c r="L15" s="592"/>
      <c r="M15" s="552">
        <f t="shared" si="0"/>
        <v>0</v>
      </c>
      <c r="N15" s="597"/>
      <c r="O15" s="562"/>
      <c r="P15" s="562"/>
      <c r="Q15" s="564"/>
    </row>
    <row r="16" spans="2:17" s="565" customFormat="1" ht="21" customHeight="1" x14ac:dyDescent="0.25">
      <c r="B16" s="561"/>
      <c r="C16" s="562"/>
      <c r="D16" s="566" t="s">
        <v>641</v>
      </c>
      <c r="E16" s="588"/>
      <c r="F16" s="1060"/>
      <c r="G16" s="1061"/>
      <c r="H16" s="1062"/>
      <c r="I16" s="567"/>
      <c r="J16" s="567"/>
      <c r="K16" s="567"/>
      <c r="L16" s="567"/>
      <c r="M16" s="552">
        <f t="shared" si="0"/>
        <v>0</v>
      </c>
      <c r="N16" s="563"/>
      <c r="O16" s="562"/>
      <c r="P16" s="562"/>
      <c r="Q16" s="564"/>
    </row>
    <row r="17" spans="2:17" s="565" customFormat="1" ht="21" customHeight="1" x14ac:dyDescent="0.25">
      <c r="B17" s="561"/>
      <c r="C17" s="562"/>
      <c r="D17" s="593" t="s">
        <v>59</v>
      </c>
      <c r="E17" s="594"/>
      <c r="F17" s="1056"/>
      <c r="G17" s="1057"/>
      <c r="H17" s="1058"/>
      <c r="I17" s="592"/>
      <c r="J17" s="592"/>
      <c r="K17" s="592"/>
      <c r="L17" s="592"/>
      <c r="M17" s="552">
        <f t="shared" si="0"/>
        <v>0</v>
      </c>
      <c r="N17" s="597"/>
      <c r="O17" s="562"/>
      <c r="P17" s="562"/>
      <c r="Q17" s="564"/>
    </row>
    <row r="18" spans="2:17" s="565" customFormat="1" ht="21" customHeight="1" x14ac:dyDescent="0.25">
      <c r="B18" s="561"/>
      <c r="C18" s="562"/>
      <c r="D18" s="566" t="s">
        <v>642</v>
      </c>
      <c r="E18" s="588"/>
      <c r="F18" s="1060"/>
      <c r="G18" s="1061"/>
      <c r="H18" s="1062"/>
      <c r="I18" s="567"/>
      <c r="J18" s="567"/>
      <c r="K18" s="567"/>
      <c r="L18" s="567"/>
      <c r="M18" s="552">
        <f t="shared" si="0"/>
        <v>0</v>
      </c>
      <c r="N18" s="563"/>
      <c r="O18" s="562"/>
      <c r="P18" s="562"/>
      <c r="Q18" s="564"/>
    </row>
    <row r="19" spans="2:17" s="565" customFormat="1" ht="21" customHeight="1" x14ac:dyDescent="0.25">
      <c r="B19" s="561"/>
      <c r="C19" s="562"/>
      <c r="D19" s="593" t="s">
        <v>643</v>
      </c>
      <c r="E19" s="594"/>
      <c r="F19" s="1056"/>
      <c r="G19" s="1057"/>
      <c r="H19" s="1058"/>
      <c r="I19" s="592"/>
      <c r="J19" s="592"/>
      <c r="K19" s="592"/>
      <c r="L19" s="592"/>
      <c r="M19" s="552">
        <f t="shared" si="0"/>
        <v>0</v>
      </c>
      <c r="N19" s="597"/>
      <c r="O19" s="562"/>
      <c r="P19" s="562"/>
      <c r="Q19" s="564"/>
    </row>
    <row r="20" spans="2:17" s="565" customFormat="1" ht="21" customHeight="1" x14ac:dyDescent="0.25">
      <c r="B20" s="561"/>
      <c r="C20" s="562"/>
      <c r="D20" s="566" t="s">
        <v>434</v>
      </c>
      <c r="E20" s="588"/>
      <c r="F20" s="1060"/>
      <c r="G20" s="1061"/>
      <c r="H20" s="1062"/>
      <c r="I20" s="567"/>
      <c r="J20" s="567"/>
      <c r="K20" s="567"/>
      <c r="L20" s="567"/>
      <c r="M20" s="552">
        <f t="shared" si="0"/>
        <v>0</v>
      </c>
      <c r="N20" s="563"/>
      <c r="O20" s="562"/>
      <c r="P20" s="562"/>
      <c r="Q20" s="564"/>
    </row>
    <row r="21" spans="2:17" s="565" customFormat="1" ht="21" customHeight="1" x14ac:dyDescent="0.25">
      <c r="B21" s="561"/>
      <c r="C21" s="562"/>
      <c r="D21" s="595" t="s">
        <v>436</v>
      </c>
      <c r="E21" s="596"/>
      <c r="F21" s="1056"/>
      <c r="G21" s="1057"/>
      <c r="H21" s="1058"/>
      <c r="I21" s="592"/>
      <c r="J21" s="592"/>
      <c r="K21" s="592"/>
      <c r="L21" s="592"/>
      <c r="M21" s="552">
        <f t="shared" si="0"/>
        <v>0</v>
      </c>
      <c r="N21" s="597"/>
      <c r="O21" s="562"/>
      <c r="P21" s="562"/>
      <c r="Q21" s="564"/>
    </row>
    <row r="22" spans="2:17" s="565" customFormat="1" ht="21" customHeight="1" x14ac:dyDescent="0.25">
      <c r="B22" s="561"/>
      <c r="C22" s="562"/>
      <c r="D22" s="566" t="s">
        <v>437</v>
      </c>
      <c r="E22" s="588"/>
      <c r="F22" s="1060"/>
      <c r="G22" s="1061"/>
      <c r="H22" s="1062"/>
      <c r="I22" s="567"/>
      <c r="J22" s="567"/>
      <c r="K22" s="567"/>
      <c r="L22" s="567"/>
      <c r="M22" s="552">
        <f t="shared" si="0"/>
        <v>0</v>
      </c>
      <c r="N22" s="563"/>
      <c r="O22" s="562"/>
      <c r="P22" s="562"/>
      <c r="Q22" s="564"/>
    </row>
    <row r="23" spans="2:17" s="565" customFormat="1" ht="21" customHeight="1" x14ac:dyDescent="0.25">
      <c r="B23" s="561"/>
      <c r="C23" s="562"/>
      <c r="D23" s="593" t="s">
        <v>644</v>
      </c>
      <c r="E23" s="594"/>
      <c r="F23" s="1056"/>
      <c r="G23" s="1057"/>
      <c r="H23" s="1058"/>
      <c r="I23" s="592"/>
      <c r="J23" s="592"/>
      <c r="K23" s="592"/>
      <c r="L23" s="592"/>
      <c r="M23" s="552">
        <f t="shared" si="0"/>
        <v>0</v>
      </c>
      <c r="N23" s="597"/>
      <c r="O23" s="562"/>
      <c r="P23" s="562"/>
      <c r="Q23" s="564"/>
    </row>
    <row r="24" spans="2:17" s="565" customFormat="1" ht="21" customHeight="1" x14ac:dyDescent="0.25">
      <c r="B24" s="561"/>
      <c r="C24" s="562"/>
      <c r="D24" s="566" t="s">
        <v>441</v>
      </c>
      <c r="E24" s="588"/>
      <c r="F24" s="1060"/>
      <c r="G24" s="1061"/>
      <c r="H24" s="1062"/>
      <c r="I24" s="567"/>
      <c r="J24" s="567"/>
      <c r="K24" s="567"/>
      <c r="L24" s="567"/>
      <c r="M24" s="552">
        <f t="shared" si="0"/>
        <v>0</v>
      </c>
      <c r="N24" s="563"/>
      <c r="O24" s="562"/>
      <c r="P24" s="562"/>
      <c r="Q24" s="564"/>
    </row>
    <row r="25" spans="2:17" s="565" customFormat="1" ht="21" customHeight="1" x14ac:dyDescent="0.25">
      <c r="B25" s="561"/>
      <c r="C25" s="562"/>
      <c r="D25" s="593" t="s">
        <v>442</v>
      </c>
      <c r="E25" s="594"/>
      <c r="F25" s="1056"/>
      <c r="G25" s="1057"/>
      <c r="H25" s="1058"/>
      <c r="I25" s="592"/>
      <c r="J25" s="592"/>
      <c r="K25" s="592"/>
      <c r="L25" s="592"/>
      <c r="M25" s="552">
        <f t="shared" si="0"/>
        <v>0</v>
      </c>
      <c r="N25" s="597"/>
      <c r="O25" s="562"/>
      <c r="P25" s="562"/>
      <c r="Q25" s="564"/>
    </row>
    <row r="26" spans="2:17" s="565" customFormat="1" ht="21" customHeight="1" x14ac:dyDescent="0.25">
      <c r="B26" s="561"/>
      <c r="C26" s="562"/>
      <c r="D26" s="566" t="s">
        <v>444</v>
      </c>
      <c r="E26" s="588"/>
      <c r="F26" s="1060"/>
      <c r="G26" s="1061"/>
      <c r="H26" s="1062"/>
      <c r="I26" s="567"/>
      <c r="J26" s="567"/>
      <c r="K26" s="567"/>
      <c r="L26" s="567"/>
      <c r="M26" s="552">
        <f t="shared" si="0"/>
        <v>0</v>
      </c>
      <c r="N26" s="563"/>
      <c r="O26" s="562"/>
      <c r="P26" s="562"/>
      <c r="Q26" s="564"/>
    </row>
    <row r="27" spans="2:17" s="565" customFormat="1" ht="21" customHeight="1" x14ac:dyDescent="0.25">
      <c r="B27" s="561"/>
      <c r="C27" s="562"/>
      <c r="D27" s="593" t="s">
        <v>645</v>
      </c>
      <c r="E27" s="594"/>
      <c r="F27" s="1056"/>
      <c r="G27" s="1057"/>
      <c r="H27" s="1058"/>
      <c r="I27" s="592"/>
      <c r="J27" s="592"/>
      <c r="K27" s="592"/>
      <c r="L27" s="592"/>
      <c r="M27" s="552">
        <f t="shared" si="0"/>
        <v>0</v>
      </c>
      <c r="N27" s="597"/>
      <c r="O27" s="562"/>
      <c r="P27" s="562"/>
      <c r="Q27" s="564"/>
    </row>
    <row r="28" spans="2:17" s="565" customFormat="1" ht="21" customHeight="1" x14ac:dyDescent="0.25">
      <c r="B28" s="561"/>
      <c r="C28" s="562"/>
      <c r="D28" s="566" t="s">
        <v>448</v>
      </c>
      <c r="E28" s="588"/>
      <c r="F28" s="1060"/>
      <c r="G28" s="1061"/>
      <c r="H28" s="1062"/>
      <c r="I28" s="567"/>
      <c r="J28" s="567"/>
      <c r="K28" s="567"/>
      <c r="L28" s="567"/>
      <c r="M28" s="552">
        <f t="shared" si="0"/>
        <v>0</v>
      </c>
      <c r="N28" s="563"/>
      <c r="O28" s="562"/>
      <c r="P28" s="562"/>
      <c r="Q28" s="564"/>
    </row>
    <row r="29" spans="2:17" s="565" customFormat="1" ht="26.25" x14ac:dyDescent="0.25">
      <c r="B29" s="561"/>
      <c r="C29" s="562"/>
      <c r="D29" s="593" t="s">
        <v>647</v>
      </c>
      <c r="E29" s="594"/>
      <c r="F29" s="1056"/>
      <c r="G29" s="1057"/>
      <c r="H29" s="1058"/>
      <c r="I29" s="592"/>
      <c r="J29" s="592"/>
      <c r="K29" s="592"/>
      <c r="L29" s="592"/>
      <c r="M29" s="552">
        <f t="shared" si="0"/>
        <v>0</v>
      </c>
      <c r="N29" s="597"/>
      <c r="O29" s="562"/>
      <c r="P29" s="562"/>
      <c r="Q29" s="564"/>
    </row>
    <row r="30" spans="2:17" s="565" customFormat="1" ht="21" customHeight="1" x14ac:dyDescent="0.25">
      <c r="B30" s="561"/>
      <c r="C30" s="562"/>
      <c r="D30" s="585" t="s">
        <v>452</v>
      </c>
      <c r="E30" s="587"/>
      <c r="F30" s="1060"/>
      <c r="G30" s="1061"/>
      <c r="H30" s="1062"/>
      <c r="I30" s="567"/>
      <c r="J30" s="567"/>
      <c r="K30" s="567"/>
      <c r="L30" s="567"/>
      <c r="M30" s="552">
        <f t="shared" si="0"/>
        <v>0</v>
      </c>
      <c r="N30" s="563"/>
      <c r="O30" s="562"/>
      <c r="P30" s="562"/>
      <c r="Q30" s="564"/>
    </row>
    <row r="31" spans="2:17" s="565" customFormat="1" ht="21" customHeight="1" x14ac:dyDescent="0.25">
      <c r="B31" s="561"/>
      <c r="C31" s="562"/>
      <c r="D31" s="593" t="s">
        <v>441</v>
      </c>
      <c r="E31" s="594"/>
      <c r="F31" s="1056"/>
      <c r="G31" s="1057"/>
      <c r="H31" s="1058"/>
      <c r="I31" s="592"/>
      <c r="J31" s="592"/>
      <c r="K31" s="592"/>
      <c r="L31" s="592"/>
      <c r="M31" s="552">
        <f t="shared" si="0"/>
        <v>0</v>
      </c>
      <c r="N31" s="597"/>
      <c r="O31" s="562"/>
      <c r="P31" s="562"/>
      <c r="Q31" s="564"/>
    </row>
    <row r="32" spans="2:17" s="565" customFormat="1" ht="21" customHeight="1" x14ac:dyDescent="0.25">
      <c r="B32" s="561"/>
      <c r="C32" s="562"/>
      <c r="D32" s="566" t="s">
        <v>659</v>
      </c>
      <c r="E32" s="588"/>
      <c r="F32" s="1060"/>
      <c r="G32" s="1061"/>
      <c r="H32" s="1062"/>
      <c r="I32" s="567"/>
      <c r="J32" s="567"/>
      <c r="K32" s="567"/>
      <c r="L32" s="567"/>
      <c r="M32" s="552">
        <f t="shared" si="0"/>
        <v>0</v>
      </c>
      <c r="N32" s="563"/>
      <c r="O32" s="562"/>
      <c r="P32" s="562"/>
      <c r="Q32" s="564"/>
    </row>
    <row r="33" spans="2:17" s="565" customFormat="1" ht="21" customHeight="1" x14ac:dyDescent="0.25">
      <c r="B33" s="561"/>
      <c r="C33" s="562"/>
      <c r="D33" s="593" t="s">
        <v>648</v>
      </c>
      <c r="E33" s="594"/>
      <c r="F33" s="1056"/>
      <c r="G33" s="1057"/>
      <c r="H33" s="1058"/>
      <c r="I33" s="592"/>
      <c r="J33" s="592"/>
      <c r="K33" s="592"/>
      <c r="L33" s="592"/>
      <c r="M33" s="552">
        <f t="shared" si="0"/>
        <v>0</v>
      </c>
      <c r="N33" s="597"/>
      <c r="O33" s="562"/>
      <c r="P33" s="562"/>
      <c r="Q33" s="564"/>
    </row>
    <row r="34" spans="2:17" s="565" customFormat="1" ht="21" customHeight="1" x14ac:dyDescent="0.25">
      <c r="B34" s="561"/>
      <c r="C34" s="562"/>
      <c r="D34" s="566" t="s">
        <v>649</v>
      </c>
      <c r="E34" s="588"/>
      <c r="F34" s="1060"/>
      <c r="G34" s="1061"/>
      <c r="H34" s="1062"/>
      <c r="I34" s="567"/>
      <c r="J34" s="567"/>
      <c r="K34" s="567"/>
      <c r="L34" s="567"/>
      <c r="M34" s="552">
        <f t="shared" si="0"/>
        <v>0</v>
      </c>
      <c r="N34" s="563"/>
      <c r="O34" s="562"/>
      <c r="P34" s="562"/>
      <c r="Q34" s="564"/>
    </row>
    <row r="35" spans="2:17" s="565" customFormat="1" ht="21" customHeight="1" x14ac:dyDescent="0.25">
      <c r="B35" s="561"/>
      <c r="C35" s="562"/>
      <c r="D35" s="593" t="s">
        <v>650</v>
      </c>
      <c r="E35" s="594"/>
      <c r="F35" s="1056"/>
      <c r="G35" s="1057"/>
      <c r="H35" s="1058"/>
      <c r="I35" s="592"/>
      <c r="J35" s="592"/>
      <c r="K35" s="592"/>
      <c r="L35" s="592"/>
      <c r="M35" s="552">
        <f t="shared" si="0"/>
        <v>0</v>
      </c>
      <c r="N35" s="597"/>
      <c r="O35" s="562"/>
      <c r="P35" s="562"/>
      <c r="Q35" s="564"/>
    </row>
    <row r="36" spans="2:17" s="565" customFormat="1" ht="21" customHeight="1" x14ac:dyDescent="0.25">
      <c r="B36" s="561"/>
      <c r="C36" s="562"/>
      <c r="D36" s="566" t="s">
        <v>651</v>
      </c>
      <c r="E36" s="588"/>
      <c r="F36" s="1060"/>
      <c r="G36" s="1061"/>
      <c r="H36" s="1062"/>
      <c r="I36" s="567"/>
      <c r="J36" s="567"/>
      <c r="K36" s="567"/>
      <c r="L36" s="567"/>
      <c r="M36" s="552">
        <f t="shared" si="0"/>
        <v>0</v>
      </c>
      <c r="N36" s="563"/>
      <c r="O36" s="562"/>
      <c r="P36" s="562"/>
      <c r="Q36" s="564"/>
    </row>
    <row r="37" spans="2:17" s="565" customFormat="1" ht="21" customHeight="1" x14ac:dyDescent="0.25">
      <c r="B37" s="561"/>
      <c r="C37" s="562"/>
      <c r="D37" s="593" t="s">
        <v>652</v>
      </c>
      <c r="E37" s="594"/>
      <c r="F37" s="1056"/>
      <c r="G37" s="1057"/>
      <c r="H37" s="1058"/>
      <c r="I37" s="592"/>
      <c r="J37" s="592"/>
      <c r="K37" s="592"/>
      <c r="L37" s="592"/>
      <c r="M37" s="552">
        <f t="shared" si="0"/>
        <v>0</v>
      </c>
      <c r="N37" s="597"/>
      <c r="O37" s="562"/>
      <c r="P37" s="562"/>
      <c r="Q37" s="564"/>
    </row>
    <row r="38" spans="2:17" s="565" customFormat="1" ht="21" customHeight="1" x14ac:dyDescent="0.25">
      <c r="B38" s="561"/>
      <c r="C38" s="562"/>
      <c r="D38" s="566" t="s">
        <v>653</v>
      </c>
      <c r="E38" s="588"/>
      <c r="F38" s="1060"/>
      <c r="G38" s="1061"/>
      <c r="H38" s="1062"/>
      <c r="I38" s="567"/>
      <c r="J38" s="567"/>
      <c r="K38" s="567"/>
      <c r="L38" s="567"/>
      <c r="M38" s="552">
        <f t="shared" si="0"/>
        <v>0</v>
      </c>
      <c r="N38" s="563"/>
      <c r="O38" s="562"/>
      <c r="P38" s="562"/>
      <c r="Q38" s="564"/>
    </row>
    <row r="39" spans="2:17" s="565" customFormat="1" ht="21" customHeight="1" x14ac:dyDescent="0.25">
      <c r="B39" s="561"/>
      <c r="C39" s="562"/>
      <c r="D39" s="593" t="s">
        <v>654</v>
      </c>
      <c r="E39" s="594"/>
      <c r="F39" s="1056"/>
      <c r="G39" s="1057"/>
      <c r="H39" s="1058"/>
      <c r="I39" s="592"/>
      <c r="J39" s="592"/>
      <c r="K39" s="592"/>
      <c r="L39" s="592"/>
      <c r="M39" s="552">
        <f t="shared" si="0"/>
        <v>0</v>
      </c>
      <c r="N39" s="597"/>
      <c r="O39" s="562"/>
      <c r="P39" s="562"/>
      <c r="Q39" s="564"/>
    </row>
    <row r="40" spans="2:17" s="565" customFormat="1" ht="21" customHeight="1" x14ac:dyDescent="0.25">
      <c r="B40" s="561"/>
      <c r="C40" s="562"/>
      <c r="D40" s="566" t="s">
        <v>655</v>
      </c>
      <c r="E40" s="588"/>
      <c r="F40" s="1060"/>
      <c r="G40" s="1061"/>
      <c r="H40" s="1062"/>
      <c r="I40" s="567"/>
      <c r="J40" s="567"/>
      <c r="K40" s="567"/>
      <c r="L40" s="567"/>
      <c r="M40" s="552">
        <f t="shared" si="0"/>
        <v>0</v>
      </c>
      <c r="N40" s="563"/>
      <c r="O40" s="562"/>
      <c r="P40" s="562"/>
      <c r="Q40" s="564"/>
    </row>
    <row r="41" spans="2:17" s="565" customFormat="1" ht="21" customHeight="1" x14ac:dyDescent="0.25">
      <c r="B41" s="561"/>
      <c r="C41" s="562"/>
      <c r="D41" s="593" t="s">
        <v>656</v>
      </c>
      <c r="E41" s="594"/>
      <c r="F41" s="1056"/>
      <c r="G41" s="1057"/>
      <c r="H41" s="1058"/>
      <c r="I41" s="592"/>
      <c r="J41" s="592"/>
      <c r="K41" s="592"/>
      <c r="L41" s="592"/>
      <c r="M41" s="552">
        <f t="shared" si="0"/>
        <v>0</v>
      </c>
      <c r="N41" s="597"/>
      <c r="O41" s="562"/>
      <c r="P41" s="562"/>
      <c r="Q41" s="564"/>
    </row>
    <row r="42" spans="2:17" s="565" customFormat="1" ht="21" customHeight="1" x14ac:dyDescent="0.25">
      <c r="B42" s="561"/>
      <c r="C42" s="562"/>
      <c r="D42" s="566" t="s">
        <v>657</v>
      </c>
      <c r="E42" s="588"/>
      <c r="F42" s="1060"/>
      <c r="G42" s="1061"/>
      <c r="H42" s="1062"/>
      <c r="I42" s="567"/>
      <c r="J42" s="567"/>
      <c r="K42" s="567"/>
      <c r="L42" s="567"/>
      <c r="M42" s="552">
        <f t="shared" si="0"/>
        <v>0</v>
      </c>
      <c r="N42" s="563"/>
      <c r="O42" s="562"/>
      <c r="P42" s="562"/>
      <c r="Q42" s="564"/>
    </row>
    <row r="43" spans="2:17" s="565" customFormat="1" ht="21" customHeight="1" x14ac:dyDescent="0.25">
      <c r="B43" s="561"/>
      <c r="C43" s="562"/>
      <c r="D43" s="593" t="s">
        <v>658</v>
      </c>
      <c r="E43" s="594"/>
      <c r="F43" s="1056"/>
      <c r="G43" s="1057"/>
      <c r="H43" s="1058"/>
      <c r="I43" s="592"/>
      <c r="J43" s="592"/>
      <c r="K43" s="592"/>
      <c r="L43" s="592"/>
      <c r="M43" s="552">
        <f t="shared" si="0"/>
        <v>0</v>
      </c>
      <c r="N43" s="597"/>
      <c r="O43" s="562"/>
      <c r="P43" s="562"/>
      <c r="Q43" s="564"/>
    </row>
    <row r="44" spans="2:17" s="565" customFormat="1" ht="21" customHeight="1" x14ac:dyDescent="0.25">
      <c r="B44" s="561"/>
      <c r="C44" s="562"/>
      <c r="D44" s="585" t="s">
        <v>477</v>
      </c>
      <c r="E44" s="587"/>
      <c r="F44" s="1060"/>
      <c r="G44" s="1061"/>
      <c r="H44" s="1062"/>
      <c r="I44" s="567"/>
      <c r="J44" s="567"/>
      <c r="K44" s="567"/>
      <c r="L44" s="567"/>
      <c r="M44" s="552">
        <f t="shared" si="0"/>
        <v>0</v>
      </c>
      <c r="N44" s="563"/>
      <c r="O44" s="562"/>
      <c r="P44" s="562"/>
      <c r="Q44" s="564"/>
    </row>
    <row r="45" spans="2:17" s="565" customFormat="1" ht="21" customHeight="1" x14ac:dyDescent="0.25">
      <c r="B45" s="561"/>
      <c r="C45" s="562"/>
      <c r="D45" s="593" t="s">
        <v>441</v>
      </c>
      <c r="E45" s="594"/>
      <c r="F45" s="1056"/>
      <c r="G45" s="1057"/>
      <c r="H45" s="1058"/>
      <c r="I45" s="592"/>
      <c r="J45" s="592"/>
      <c r="K45" s="592"/>
      <c r="L45" s="592"/>
      <c r="M45" s="552">
        <f t="shared" si="0"/>
        <v>0</v>
      </c>
      <c r="N45" s="597"/>
      <c r="O45" s="562"/>
      <c r="P45" s="562"/>
      <c r="Q45" s="564"/>
    </row>
    <row r="46" spans="2:17" s="565" customFormat="1" ht="21" customHeight="1" x14ac:dyDescent="0.25">
      <c r="B46" s="561"/>
      <c r="C46" s="562"/>
      <c r="D46" s="566" t="s">
        <v>480</v>
      </c>
      <c r="E46" s="588"/>
      <c r="F46" s="1060"/>
      <c r="G46" s="1061"/>
      <c r="H46" s="1062"/>
      <c r="I46" s="567"/>
      <c r="J46" s="567"/>
      <c r="K46" s="567"/>
      <c r="L46" s="567"/>
      <c r="M46" s="552">
        <f t="shared" si="0"/>
        <v>0</v>
      </c>
      <c r="N46" s="563"/>
      <c r="O46" s="562"/>
      <c r="P46" s="562"/>
      <c r="Q46" s="564"/>
    </row>
    <row r="47" spans="2:17" s="565" customFormat="1" ht="21" customHeight="1" x14ac:dyDescent="0.25">
      <c r="B47" s="561"/>
      <c r="C47" s="562"/>
      <c r="D47" s="593" t="s">
        <v>482</v>
      </c>
      <c r="E47" s="594"/>
      <c r="F47" s="1056"/>
      <c r="G47" s="1057"/>
      <c r="H47" s="1058"/>
      <c r="I47" s="592"/>
      <c r="J47" s="592"/>
      <c r="K47" s="592"/>
      <c r="L47" s="592"/>
      <c r="M47" s="552">
        <f t="shared" si="0"/>
        <v>0</v>
      </c>
      <c r="N47" s="597"/>
      <c r="O47" s="562"/>
      <c r="P47" s="562"/>
      <c r="Q47" s="564"/>
    </row>
    <row r="48" spans="2:17" s="565" customFormat="1" ht="21" customHeight="1" x14ac:dyDescent="0.25">
      <c r="B48" s="561"/>
      <c r="C48" s="562"/>
      <c r="D48" s="566" t="s">
        <v>484</v>
      </c>
      <c r="E48" s="588"/>
      <c r="F48" s="1060"/>
      <c r="G48" s="1061"/>
      <c r="H48" s="1062"/>
      <c r="I48" s="567"/>
      <c r="J48" s="567"/>
      <c r="K48" s="567"/>
      <c r="L48" s="567"/>
      <c r="M48" s="552">
        <f t="shared" si="0"/>
        <v>0</v>
      </c>
      <c r="N48" s="563"/>
      <c r="O48" s="562"/>
      <c r="P48" s="562"/>
      <c r="Q48" s="564"/>
    </row>
    <row r="49" spans="2:17" s="565" customFormat="1" ht="21" customHeight="1" x14ac:dyDescent="0.25">
      <c r="B49" s="561"/>
      <c r="C49" s="562"/>
      <c r="D49" s="593" t="s">
        <v>485</v>
      </c>
      <c r="E49" s="594"/>
      <c r="F49" s="1056"/>
      <c r="G49" s="1057"/>
      <c r="H49" s="1058"/>
      <c r="I49" s="592"/>
      <c r="J49" s="592"/>
      <c r="K49" s="592"/>
      <c r="L49" s="592"/>
      <c r="M49" s="552">
        <f t="shared" si="0"/>
        <v>0</v>
      </c>
      <c r="N49" s="597"/>
      <c r="O49" s="562"/>
      <c r="P49" s="562"/>
      <c r="Q49" s="564"/>
    </row>
    <row r="50" spans="2:17" s="565" customFormat="1" ht="21" customHeight="1" x14ac:dyDescent="0.25">
      <c r="B50" s="561"/>
      <c r="C50" s="562"/>
      <c r="D50" s="566"/>
      <c r="E50" s="588"/>
      <c r="F50" s="1060"/>
      <c r="G50" s="1061"/>
      <c r="H50" s="1062"/>
      <c r="I50" s="567"/>
      <c r="J50" s="567"/>
      <c r="K50" s="567"/>
      <c r="L50" s="567"/>
      <c r="M50" s="552">
        <f t="shared" si="0"/>
        <v>0</v>
      </c>
      <c r="N50" s="563"/>
      <c r="O50" s="562"/>
      <c r="P50" s="562"/>
      <c r="Q50" s="564"/>
    </row>
    <row r="51" spans="2:17" s="565" customFormat="1" ht="21" customHeight="1" x14ac:dyDescent="0.25">
      <c r="B51" s="561"/>
      <c r="C51" s="562"/>
      <c r="D51" s="593" t="s">
        <v>568</v>
      </c>
      <c r="E51" s="594"/>
      <c r="F51" s="1056"/>
      <c r="G51" s="1057"/>
      <c r="H51" s="1058"/>
      <c r="I51" s="592"/>
      <c r="J51" s="592"/>
      <c r="K51" s="592"/>
      <c r="L51" s="592"/>
      <c r="M51" s="552">
        <f t="shared" si="0"/>
        <v>0</v>
      </c>
      <c r="N51" s="597"/>
      <c r="O51" s="562"/>
      <c r="P51" s="562"/>
      <c r="Q51" s="564"/>
    </row>
    <row r="52" spans="2:17" s="565" customFormat="1" ht="21" customHeight="1" thickBot="1" x14ac:dyDescent="0.3">
      <c r="B52" s="561"/>
      <c r="C52" s="562"/>
      <c r="D52" s="586" t="s">
        <v>407</v>
      </c>
      <c r="E52" s="589"/>
      <c r="F52" s="1060"/>
      <c r="G52" s="1061"/>
      <c r="H52" s="1062"/>
      <c r="I52" s="567"/>
      <c r="J52" s="567"/>
      <c r="K52" s="567"/>
      <c r="L52" s="567"/>
      <c r="M52" s="552">
        <f t="shared" si="0"/>
        <v>0</v>
      </c>
      <c r="N52" s="560"/>
      <c r="O52" s="562"/>
      <c r="P52" s="562"/>
      <c r="Q52" s="564"/>
    </row>
    <row r="53" spans="2:17" s="301" customFormat="1" ht="21" customHeight="1" thickBot="1" x14ac:dyDescent="0.3">
      <c r="B53" s="543"/>
      <c r="C53" s="544"/>
      <c r="D53" s="1081" t="s">
        <v>567</v>
      </c>
      <c r="E53" s="1082"/>
      <c r="F53" s="1072">
        <f>SUM(F14:F52)</f>
        <v>0</v>
      </c>
      <c r="G53" s="1073"/>
      <c r="H53" s="1074"/>
      <c r="I53" s="569">
        <f>SUM(I14:I52)</f>
        <v>0</v>
      </c>
      <c r="J53" s="569">
        <f>SUM(J14:J52)</f>
        <v>0</v>
      </c>
      <c r="K53" s="569">
        <f>SUM(K14:K52)</f>
        <v>0</v>
      </c>
      <c r="L53" s="569">
        <f>SUM(L14:L52)</f>
        <v>0</v>
      </c>
      <c r="M53" s="599">
        <f>SUM(M14:M52)</f>
        <v>0</v>
      </c>
      <c r="N53" s="598"/>
      <c r="O53" s="546"/>
      <c r="P53" s="544"/>
      <c r="Q53" s="545"/>
    </row>
    <row r="54" spans="2:17" s="296" customFormat="1" ht="15" customHeight="1" x14ac:dyDescent="0.25">
      <c r="B54" s="547"/>
      <c r="C54" s="539"/>
      <c r="D54" s="551"/>
      <c r="E54" s="551"/>
      <c r="F54" s="551"/>
      <c r="G54" s="551"/>
      <c r="H54" s="551"/>
      <c r="I54" s="551"/>
      <c r="J54" s="551"/>
      <c r="K54" s="551"/>
      <c r="L54" s="551"/>
      <c r="M54" s="551"/>
      <c r="N54" s="553"/>
      <c r="O54" s="539"/>
      <c r="P54" s="539"/>
      <c r="Q54" s="548"/>
    </row>
    <row r="55" spans="2:17" s="296" customFormat="1" ht="15" customHeight="1" x14ac:dyDescent="0.25">
      <c r="B55" s="547"/>
      <c r="C55" s="539"/>
      <c r="D55" s="553"/>
      <c r="E55" s="553"/>
      <c r="F55" s="553"/>
      <c r="G55" s="553"/>
      <c r="H55" s="553"/>
      <c r="I55" s="553"/>
      <c r="J55" s="553"/>
      <c r="K55" s="553"/>
      <c r="L55" s="553"/>
      <c r="M55" s="553"/>
      <c r="N55" s="553"/>
      <c r="O55" s="539"/>
      <c r="P55" s="539"/>
      <c r="Q55" s="548"/>
    </row>
    <row r="56" spans="2:17" s="296" customFormat="1" ht="15" customHeight="1" x14ac:dyDescent="0.25">
      <c r="B56" s="547"/>
      <c r="C56" s="539"/>
      <c r="D56" s="542" t="s">
        <v>572</v>
      </c>
      <c r="E56" s="542"/>
      <c r="F56" s="553"/>
      <c r="G56" s="553"/>
      <c r="H56" s="553"/>
      <c r="I56" s="553"/>
      <c r="J56" s="553"/>
      <c r="K56" s="553"/>
      <c r="L56" s="553"/>
      <c r="M56" s="553"/>
      <c r="N56" s="539"/>
      <c r="O56" s="539"/>
      <c r="P56" s="539"/>
      <c r="Q56" s="548"/>
    </row>
    <row r="57" spans="2:17" s="296" customFormat="1" ht="8.25" customHeight="1" thickBot="1" x14ac:dyDescent="0.3">
      <c r="B57" s="547"/>
      <c r="C57" s="539"/>
      <c r="D57" s="542"/>
      <c r="E57" s="542"/>
      <c r="F57" s="1131"/>
      <c r="G57" s="1131"/>
      <c r="H57" s="1131"/>
      <c r="I57" s="1131"/>
      <c r="J57" s="1131"/>
      <c r="K57" s="1131"/>
      <c r="L57" s="539"/>
      <c r="M57" s="539"/>
      <c r="N57" s="539"/>
      <c r="O57" s="539"/>
      <c r="P57" s="539"/>
      <c r="Q57" s="548"/>
    </row>
    <row r="58" spans="2:17" s="296" customFormat="1" ht="15" customHeight="1" x14ac:dyDescent="0.25">
      <c r="B58" s="547"/>
      <c r="C58" s="539"/>
      <c r="D58" s="1078" t="s">
        <v>572</v>
      </c>
      <c r="E58" s="603" t="s">
        <v>662</v>
      </c>
      <c r="F58" s="600"/>
      <c r="G58" s="604"/>
      <c r="H58" s="604"/>
      <c r="I58" s="558"/>
      <c r="J58" s="1131"/>
      <c r="K58" s="1131"/>
      <c r="L58" s="539"/>
      <c r="M58" s="539"/>
      <c r="N58" s="539"/>
      <c r="O58" s="539"/>
      <c r="P58" s="539"/>
      <c r="Q58" s="548"/>
    </row>
    <row r="59" spans="2:17" s="296" customFormat="1" ht="15" customHeight="1" x14ac:dyDescent="0.25">
      <c r="B59" s="547"/>
      <c r="C59" s="539"/>
      <c r="D59" s="1079"/>
      <c r="E59" s="711" t="s">
        <v>724</v>
      </c>
      <c r="F59" s="601"/>
      <c r="G59" s="583"/>
      <c r="H59" s="583"/>
      <c r="I59" s="558"/>
      <c r="J59" s="1131"/>
      <c r="K59" s="1131"/>
      <c r="L59" s="539"/>
      <c r="M59" s="539"/>
      <c r="N59" s="544"/>
      <c r="O59" s="539"/>
      <c r="P59" s="539"/>
      <c r="Q59" s="548"/>
    </row>
    <row r="60" spans="2:17" s="301" customFormat="1" ht="15" customHeight="1" x14ac:dyDescent="0.25">
      <c r="B60" s="543"/>
      <c r="C60" s="544"/>
      <c r="D60" s="1080"/>
      <c r="E60" s="557" t="s">
        <v>663</v>
      </c>
      <c r="F60" s="601"/>
      <c r="G60" s="583"/>
      <c r="H60" s="583"/>
      <c r="I60" s="559"/>
      <c r="J60" s="544"/>
      <c r="K60" s="544"/>
      <c r="L60" s="544"/>
      <c r="M60" s="544"/>
      <c r="N60" s="544"/>
      <c r="O60" s="544"/>
      <c r="P60" s="544"/>
      <c r="Q60" s="545"/>
    </row>
    <row r="61" spans="2:17" s="301" customFormat="1" ht="21" customHeight="1" x14ac:dyDescent="0.25">
      <c r="B61" s="543"/>
      <c r="C61" s="544"/>
      <c r="D61" s="299" t="s">
        <v>368</v>
      </c>
      <c r="E61" s="712"/>
      <c r="F61" s="602"/>
      <c r="G61" s="605"/>
      <c r="H61" s="605"/>
      <c r="I61" s="727"/>
      <c r="J61" s="544"/>
      <c r="K61" s="544"/>
      <c r="L61" s="544"/>
      <c r="M61" s="544"/>
      <c r="N61" s="544"/>
      <c r="O61" s="544"/>
      <c r="P61" s="544"/>
      <c r="Q61" s="545"/>
    </row>
    <row r="62" spans="2:17" s="301" customFormat="1" ht="21" customHeight="1" thickBot="1" x14ac:dyDescent="0.3">
      <c r="B62" s="543"/>
      <c r="C62" s="544"/>
      <c r="D62" s="300" t="s">
        <v>369</v>
      </c>
      <c r="E62" s="713"/>
      <c r="F62" s="602"/>
      <c r="G62" s="605"/>
      <c r="H62" s="605"/>
      <c r="I62" s="556"/>
      <c r="J62" s="544"/>
      <c r="K62" s="544"/>
      <c r="L62" s="544"/>
      <c r="M62" s="544"/>
      <c r="N62" s="544"/>
      <c r="O62" s="544"/>
      <c r="P62" s="544"/>
      <c r="Q62" s="545"/>
    </row>
    <row r="63" spans="2:17" s="301" customFormat="1" x14ac:dyDescent="0.25">
      <c r="B63" s="543"/>
      <c r="C63" s="544"/>
      <c r="D63" s="539"/>
      <c r="E63" s="539"/>
      <c r="F63" s="554"/>
      <c r="G63" s="554"/>
      <c r="H63" s="554"/>
      <c r="I63" s="544"/>
      <c r="J63" s="544"/>
      <c r="K63" s="544"/>
      <c r="L63" s="544"/>
      <c r="M63" s="544"/>
      <c r="N63" s="544"/>
      <c r="O63" s="544"/>
      <c r="P63" s="544"/>
      <c r="Q63" s="545"/>
    </row>
    <row r="64" spans="2:17" s="301" customFormat="1" ht="21" customHeight="1" x14ac:dyDescent="0.25">
      <c r="B64" s="543"/>
      <c r="C64" s="544"/>
      <c r="D64" s="555" t="s">
        <v>573</v>
      </c>
      <c r="E64" s="555"/>
      <c r="F64" s="1075"/>
      <c r="G64" s="1076"/>
      <c r="H64" s="1077"/>
      <c r="I64" s="1132" t="s">
        <v>725</v>
      </c>
      <c r="J64" s="544"/>
      <c r="K64" s="544"/>
      <c r="L64" s="544"/>
      <c r="M64" s="544"/>
      <c r="N64" s="544"/>
      <c r="O64" s="544"/>
      <c r="P64" s="544"/>
      <c r="Q64" s="545"/>
    </row>
    <row r="65" spans="2:25" s="301" customFormat="1" ht="21" customHeight="1" x14ac:dyDescent="0.25">
      <c r="B65" s="543"/>
      <c r="C65" s="544"/>
      <c r="D65" s="555"/>
      <c r="E65" s="555"/>
      <c r="F65" s="583"/>
      <c r="G65" s="583"/>
      <c r="H65" s="583"/>
      <c r="I65" s="544"/>
      <c r="J65" s="544"/>
      <c r="K65" s="544"/>
      <c r="L65" s="544"/>
      <c r="M65" s="544"/>
      <c r="N65" s="544"/>
      <c r="O65" s="544"/>
      <c r="P65" s="544"/>
      <c r="Q65" s="545"/>
    </row>
    <row r="66" spans="2:25" s="301" customFormat="1" ht="21" customHeight="1" x14ac:dyDescent="0.25">
      <c r="B66" s="543"/>
      <c r="C66" s="544"/>
      <c r="D66" s="555" t="s">
        <v>664</v>
      </c>
      <c r="E66" s="555"/>
      <c r="F66" s="606"/>
      <c r="G66" s="531"/>
      <c r="H66" s="295" t="s">
        <v>413</v>
      </c>
      <c r="I66" s="1133" t="s">
        <v>665</v>
      </c>
      <c r="J66" s="1063"/>
      <c r="K66" s="1064"/>
      <c r="L66" s="1064"/>
      <c r="M66" s="1064"/>
      <c r="N66" s="1065"/>
      <c r="O66" s="544"/>
      <c r="P66" s="544"/>
      <c r="Q66" s="545"/>
    </row>
    <row r="67" spans="2:25" s="301" customFormat="1" ht="9" customHeight="1" x14ac:dyDescent="0.25">
      <c r="B67" s="543"/>
      <c r="C67" s="544"/>
      <c r="D67" s="555"/>
      <c r="E67" s="555"/>
      <c r="F67" s="583"/>
      <c r="G67" s="583"/>
      <c r="H67" s="583"/>
      <c r="I67" s="544"/>
      <c r="J67" s="1066"/>
      <c r="K67" s="1067"/>
      <c r="L67" s="1067"/>
      <c r="M67" s="1067"/>
      <c r="N67" s="1068"/>
      <c r="O67" s="544"/>
      <c r="P67" s="544"/>
      <c r="Q67" s="545"/>
    </row>
    <row r="68" spans="2:25" s="301" customFormat="1" ht="21" customHeight="1" x14ac:dyDescent="0.25">
      <c r="B68" s="543"/>
      <c r="C68" s="544"/>
      <c r="D68" s="607"/>
      <c r="E68" s="608"/>
      <c r="F68" s="608"/>
      <c r="G68" s="608"/>
      <c r="H68" s="608"/>
      <c r="I68" s="608"/>
      <c r="J68" s="1069"/>
      <c r="K68" s="1070"/>
      <c r="L68" s="1070"/>
      <c r="M68" s="1070"/>
      <c r="N68" s="1071"/>
      <c r="O68" s="544"/>
      <c r="P68" s="544"/>
      <c r="Q68" s="545"/>
    </row>
    <row r="69" spans="2:25" s="301" customFormat="1" ht="9" customHeight="1" x14ac:dyDescent="0.25">
      <c r="B69" s="543"/>
      <c r="C69" s="544"/>
      <c r="D69" s="555"/>
      <c r="E69" s="555"/>
      <c r="F69" s="554"/>
      <c r="G69" s="554"/>
      <c r="H69" s="554"/>
      <c r="I69" s="544"/>
      <c r="J69" s="583"/>
      <c r="K69" s="544"/>
      <c r="L69" s="544"/>
      <c r="M69" s="544"/>
      <c r="N69" s="553"/>
      <c r="O69" s="544"/>
      <c r="P69" s="544"/>
      <c r="Q69" s="545"/>
    </row>
    <row r="70" spans="2:25" s="301" customFormat="1" ht="21" customHeight="1" x14ac:dyDescent="0.25">
      <c r="B70" s="543"/>
      <c r="C70" s="544"/>
      <c r="D70" s="555" t="s">
        <v>666</v>
      </c>
      <c r="E70" s="555"/>
      <c r="F70" s="606"/>
      <c r="G70" s="531"/>
      <c r="H70" s="295" t="s">
        <v>413</v>
      </c>
      <c r="I70" s="1133" t="s">
        <v>665</v>
      </c>
      <c r="J70" s="1063"/>
      <c r="K70" s="1064"/>
      <c r="L70" s="1064"/>
      <c r="M70" s="1064"/>
      <c r="N70" s="1065"/>
      <c r="O70" s="544"/>
      <c r="P70" s="544"/>
      <c r="Q70" s="545"/>
    </row>
    <row r="71" spans="2:25" s="301" customFormat="1" ht="9" customHeight="1" x14ac:dyDescent="0.25">
      <c r="B71" s="543"/>
      <c r="C71" s="544"/>
      <c r="D71" s="555"/>
      <c r="E71" s="555"/>
      <c r="F71" s="583"/>
      <c r="G71" s="583"/>
      <c r="H71" s="583"/>
      <c r="I71" s="544"/>
      <c r="J71" s="1066"/>
      <c r="K71" s="1067"/>
      <c r="L71" s="1067"/>
      <c r="M71" s="1067"/>
      <c r="N71" s="1068"/>
      <c r="O71" s="544"/>
      <c r="P71" s="544"/>
      <c r="Q71" s="545"/>
    </row>
    <row r="72" spans="2:25" s="301" customFormat="1" ht="21" customHeight="1" x14ac:dyDescent="0.25">
      <c r="B72" s="543"/>
      <c r="C72" s="544"/>
      <c r="D72" s="607"/>
      <c r="E72" s="608"/>
      <c r="F72" s="608"/>
      <c r="G72" s="608"/>
      <c r="H72" s="608"/>
      <c r="I72" s="608"/>
      <c r="J72" s="1069"/>
      <c r="K72" s="1070"/>
      <c r="L72" s="1070"/>
      <c r="M72" s="1070"/>
      <c r="N72" s="1071"/>
      <c r="O72" s="544"/>
      <c r="P72" s="544"/>
      <c r="Q72" s="545"/>
    </row>
    <row r="73" spans="2:25" s="301" customFormat="1" ht="9" customHeight="1" x14ac:dyDescent="0.25">
      <c r="B73" s="543"/>
      <c r="C73" s="544"/>
      <c r="D73" s="555"/>
      <c r="E73" s="555"/>
      <c r="F73" s="554"/>
      <c r="G73" s="554"/>
      <c r="H73" s="554"/>
      <c r="I73" s="544"/>
      <c r="J73" s="583"/>
      <c r="K73" s="544"/>
      <c r="L73" s="544"/>
      <c r="M73" s="544"/>
      <c r="N73" s="553"/>
      <c r="O73" s="544"/>
      <c r="P73" s="544"/>
      <c r="Q73" s="545"/>
    </row>
    <row r="74" spans="2:25" s="301" customFormat="1" ht="21" customHeight="1" x14ac:dyDescent="0.25">
      <c r="B74" s="543"/>
      <c r="C74" s="544"/>
      <c r="D74" s="555" t="s">
        <v>667</v>
      </c>
      <c r="E74" s="555"/>
      <c r="F74" s="606"/>
      <c r="G74" s="531"/>
      <c r="H74" s="295" t="s">
        <v>413</v>
      </c>
      <c r="I74" s="1133" t="s">
        <v>665</v>
      </c>
      <c r="J74" s="1063"/>
      <c r="K74" s="1064"/>
      <c r="L74" s="1064"/>
      <c r="M74" s="1064"/>
      <c r="N74" s="1065"/>
      <c r="O74" s="544"/>
      <c r="P74" s="544"/>
      <c r="Q74" s="545"/>
    </row>
    <row r="75" spans="2:25" s="301" customFormat="1" ht="9" customHeight="1" x14ac:dyDescent="0.25">
      <c r="B75" s="543"/>
      <c r="C75" s="544"/>
      <c r="D75" s="555"/>
      <c r="E75" s="555"/>
      <c r="F75" s="583"/>
      <c r="G75" s="583"/>
      <c r="H75" s="583"/>
      <c r="I75" s="544"/>
      <c r="J75" s="1066"/>
      <c r="K75" s="1067"/>
      <c r="L75" s="1067"/>
      <c r="M75" s="1067"/>
      <c r="N75" s="1068"/>
      <c r="O75" s="544"/>
      <c r="P75" s="544"/>
      <c r="Q75" s="545"/>
    </row>
    <row r="76" spans="2:25" s="301" customFormat="1" ht="21" customHeight="1" x14ac:dyDescent="0.25">
      <c r="B76" s="543"/>
      <c r="C76" s="544"/>
      <c r="D76" s="607"/>
      <c r="E76" s="608"/>
      <c r="F76" s="608"/>
      <c r="G76" s="608"/>
      <c r="H76" s="608"/>
      <c r="I76" s="608"/>
      <c r="J76" s="1069"/>
      <c r="K76" s="1070"/>
      <c r="L76" s="1070"/>
      <c r="M76" s="1070"/>
      <c r="N76" s="1071"/>
      <c r="O76" s="544"/>
      <c r="P76" s="544"/>
      <c r="Q76" s="545"/>
    </row>
    <row r="77" spans="2:25" s="301" customFormat="1" ht="11.1" customHeight="1" x14ac:dyDescent="0.25">
      <c r="B77" s="543"/>
      <c r="C77" s="544"/>
      <c r="D77" s="607"/>
      <c r="E77" s="608"/>
      <c r="F77" s="608"/>
      <c r="G77" s="608"/>
      <c r="H77" s="608"/>
      <c r="I77" s="608"/>
      <c r="J77" s="804"/>
      <c r="K77" s="804"/>
      <c r="L77" s="804"/>
      <c r="M77" s="804"/>
      <c r="N77" s="804"/>
      <c r="O77" s="544"/>
      <c r="P77" s="544"/>
      <c r="Q77" s="1134"/>
    </row>
    <row r="78" spans="2:25" s="301" customFormat="1" ht="21" customHeight="1" x14ac:dyDescent="0.25">
      <c r="B78" s="543"/>
      <c r="C78" s="544"/>
      <c r="D78" s="855" t="s">
        <v>796</v>
      </c>
      <c r="E78" s="856"/>
      <c r="F78" s="856"/>
      <c r="G78" s="856"/>
      <c r="H78" s="856"/>
      <c r="I78" s="856"/>
      <c r="J78" s="856"/>
      <c r="K78" s="856"/>
      <c r="L78" s="856"/>
      <c r="M78" s="856"/>
      <c r="N78" s="856"/>
      <c r="O78" s="856"/>
      <c r="P78" s="857"/>
      <c r="Q78" s="1135"/>
      <c r="R78" s="748"/>
      <c r="S78" s="748"/>
      <c r="T78" s="748"/>
      <c r="U78" s="748"/>
      <c r="V78" s="748"/>
      <c r="W78" s="748"/>
      <c r="X78" s="748"/>
      <c r="Y78" s="748"/>
    </row>
    <row r="79" spans="2:25" s="301" customFormat="1" ht="19.5" customHeight="1" x14ac:dyDescent="0.25">
      <c r="B79" s="543"/>
      <c r="C79" s="544"/>
      <c r="D79" s="748"/>
      <c r="E79" s="748"/>
      <c r="F79" s="748"/>
      <c r="G79" s="748"/>
      <c r="H79" s="748"/>
      <c r="I79" s="748"/>
      <c r="J79" s="748"/>
      <c r="K79" s="748"/>
      <c r="L79" s="748"/>
      <c r="M79" s="748"/>
      <c r="N79" s="748"/>
      <c r="O79" s="748"/>
      <c r="P79" s="748"/>
      <c r="Q79" s="1135"/>
      <c r="R79" s="748"/>
      <c r="S79" s="748"/>
      <c r="T79" s="748"/>
      <c r="U79" s="748"/>
      <c r="V79" s="748"/>
      <c r="W79" s="748"/>
      <c r="X79" s="748"/>
      <c r="Y79" s="748"/>
    </row>
    <row r="80" spans="2:25" s="301" customFormat="1" ht="27" customHeight="1" x14ac:dyDescent="0.25">
      <c r="B80" s="543"/>
      <c r="C80" s="544"/>
      <c r="D80" s="737" t="s">
        <v>557</v>
      </c>
      <c r="E80" s="749"/>
      <c r="F80" s="737"/>
      <c r="G80" s="737"/>
      <c r="H80" s="1059" t="s">
        <v>797</v>
      </c>
      <c r="I80" s="1059"/>
      <c r="J80" s="1059"/>
      <c r="K80" s="804"/>
      <c r="L80" s="804"/>
      <c r="M80" s="804"/>
      <c r="N80" s="804"/>
      <c r="O80" s="544"/>
      <c r="P80" s="544"/>
      <c r="Q80" s="545"/>
    </row>
    <row r="81" spans="2:23" s="301" customFormat="1" ht="7.5" customHeight="1" x14ac:dyDescent="0.25">
      <c r="B81" s="543"/>
      <c r="C81" s="544"/>
      <c r="D81" s="737"/>
      <c r="E81" s="737"/>
      <c r="F81" s="737"/>
      <c r="G81" s="737"/>
      <c r="H81" s="737"/>
      <c r="I81" s="737"/>
      <c r="J81" s="737"/>
      <c r="K81" s="804"/>
      <c r="L81" s="804"/>
      <c r="M81" s="804"/>
      <c r="N81" s="804"/>
      <c r="O81" s="544"/>
      <c r="P81" s="544"/>
      <c r="Q81" s="545"/>
    </row>
    <row r="82" spans="2:23" s="301" customFormat="1" ht="21" customHeight="1" x14ac:dyDescent="0.25">
      <c r="B82" s="543"/>
      <c r="C82" s="544"/>
      <c r="D82" s="737" t="s">
        <v>553</v>
      </c>
      <c r="E82" s="749"/>
      <c r="F82" s="737"/>
      <c r="G82" s="295" t="s">
        <v>413</v>
      </c>
      <c r="H82" s="1050"/>
      <c r="I82" s="1051"/>
      <c r="J82" s="1052"/>
      <c r="K82" s="804"/>
      <c r="L82" s="804"/>
      <c r="M82" s="804"/>
      <c r="N82" s="804"/>
      <c r="O82" s="544"/>
      <c r="P82" s="544"/>
      <c r="Q82" s="545"/>
    </row>
    <row r="83" spans="2:23" s="301" customFormat="1" ht="21" customHeight="1" x14ac:dyDescent="0.25">
      <c r="B83" s="543"/>
      <c r="C83" s="544"/>
      <c r="D83" s="737"/>
      <c r="E83" s="737"/>
      <c r="F83" s="737"/>
      <c r="G83" s="295" t="s">
        <v>413</v>
      </c>
      <c r="H83" s="1050"/>
      <c r="I83" s="1051"/>
      <c r="J83" s="1052"/>
      <c r="K83" s="804"/>
      <c r="L83" s="804"/>
      <c r="M83" s="804"/>
      <c r="N83" s="804"/>
      <c r="O83" s="544"/>
      <c r="P83" s="544"/>
      <c r="Q83" s="545"/>
    </row>
    <row r="84" spans="2:23" s="301" customFormat="1" ht="21" customHeight="1" x14ac:dyDescent="0.25">
      <c r="B84" s="543"/>
      <c r="C84" s="544"/>
      <c r="D84" s="737"/>
      <c r="E84" s="737"/>
      <c r="F84" s="737"/>
      <c r="G84" s="295" t="s">
        <v>413</v>
      </c>
      <c r="H84" s="1050"/>
      <c r="I84" s="1051"/>
      <c r="J84" s="1052"/>
      <c r="K84" s="804"/>
      <c r="L84" s="804"/>
      <c r="M84" s="804"/>
      <c r="N84" s="804"/>
      <c r="O84" s="544"/>
      <c r="P84" s="544"/>
      <c r="Q84" s="545"/>
    </row>
    <row r="85" spans="2:23" s="301" customFormat="1" ht="21" customHeight="1" x14ac:dyDescent="0.25">
      <c r="B85" s="543"/>
      <c r="C85" s="544"/>
      <c r="D85" s="737"/>
      <c r="E85" s="737"/>
      <c r="F85" s="737"/>
      <c r="G85" s="295" t="s">
        <v>413</v>
      </c>
      <c r="H85" s="1050"/>
      <c r="I85" s="1051"/>
      <c r="J85" s="1052"/>
      <c r="K85" s="804"/>
      <c r="L85" s="804"/>
      <c r="M85" s="804"/>
      <c r="N85" s="804"/>
      <c r="O85" s="544"/>
      <c r="P85" s="544"/>
      <c r="Q85" s="545"/>
    </row>
    <row r="86" spans="2:23" s="301" customFormat="1" ht="21" customHeight="1" x14ac:dyDescent="0.25">
      <c r="B86" s="543"/>
      <c r="C86" s="544"/>
      <c r="D86" s="607"/>
      <c r="E86" s="608"/>
      <c r="F86" s="608"/>
      <c r="G86" s="751" t="s">
        <v>413</v>
      </c>
      <c r="H86" s="1053"/>
      <c r="I86" s="1054"/>
      <c r="J86" s="1055"/>
      <c r="K86" s="804"/>
      <c r="L86" s="804"/>
      <c r="M86" s="804"/>
      <c r="N86" s="804"/>
      <c r="O86" s="544"/>
      <c r="P86" s="544"/>
      <c r="Q86" s="545"/>
    </row>
    <row r="87" spans="2:23" s="301" customFormat="1" ht="21" customHeight="1" x14ac:dyDescent="0.25">
      <c r="B87" s="543"/>
      <c r="C87" s="544"/>
      <c r="D87" s="607"/>
      <c r="E87" s="608"/>
      <c r="F87" s="608"/>
      <c r="G87" s="751" t="s">
        <v>413</v>
      </c>
      <c r="H87" s="1053"/>
      <c r="I87" s="1054"/>
      <c r="J87" s="1055"/>
      <c r="K87" s="804"/>
      <c r="L87" s="804"/>
      <c r="M87" s="804"/>
      <c r="N87" s="804"/>
      <c r="O87" s="544"/>
      <c r="P87" s="544"/>
      <c r="Q87" s="545"/>
    </row>
    <row r="88" spans="2:23" s="539" customFormat="1" ht="15.75" thickBot="1" x14ac:dyDescent="0.3">
      <c r="B88" s="1136"/>
      <c r="C88" s="1137"/>
      <c r="D88" s="1137"/>
      <c r="E88" s="1137"/>
      <c r="F88" s="1137"/>
      <c r="G88" s="1137"/>
      <c r="H88" s="1137"/>
      <c r="I88" s="1137"/>
      <c r="J88" s="1137"/>
      <c r="K88" s="1137"/>
      <c r="L88" s="1137"/>
      <c r="M88" s="1137"/>
      <c r="N88" s="1137"/>
      <c r="O88" s="1137"/>
      <c r="P88" s="1137"/>
      <c r="Q88" s="1138"/>
    </row>
    <row r="89" spans="2:23" s="296" customFormat="1" ht="33" customHeight="1" x14ac:dyDescent="0.25">
      <c r="B89" s="539"/>
      <c r="C89" s="539"/>
      <c r="D89" s="1130"/>
      <c r="E89" s="1130"/>
      <c r="F89" s="1130"/>
      <c r="G89" s="1130"/>
      <c r="H89" s="1130"/>
      <c r="I89" s="1130"/>
      <c r="J89" s="1130"/>
      <c r="K89" s="1130"/>
      <c r="L89" s="1130"/>
      <c r="M89" s="1130"/>
      <c r="N89" s="1130"/>
      <c r="O89" s="1130"/>
      <c r="P89" s="1130"/>
      <c r="Q89" s="735"/>
      <c r="R89" s="735"/>
      <c r="S89" s="735"/>
      <c r="T89" s="735"/>
      <c r="U89" s="735"/>
      <c r="V89" s="735"/>
      <c r="W89" s="735"/>
    </row>
    <row r="90" spans="2:23" s="296" customFormat="1" x14ac:dyDescent="0.25">
      <c r="N90" s="301"/>
    </row>
    <row r="91" spans="2:23" s="301" customFormat="1" x14ac:dyDescent="0.25">
      <c r="I91" s="302"/>
      <c r="N91" s="11"/>
    </row>
  </sheetData>
  <sheetProtection formatColumns="0" insertRows="0" selectLockedCells="1"/>
  <mergeCells count="68">
    <mergeCell ref="C3:P3"/>
    <mergeCell ref="I12:I13"/>
    <mergeCell ref="J12:J13"/>
    <mergeCell ref="K12:K13"/>
    <mergeCell ref="L12:L13"/>
    <mergeCell ref="D12:D13"/>
    <mergeCell ref="E12:E13"/>
    <mergeCell ref="D10:E11"/>
    <mergeCell ref="N10:N13"/>
    <mergeCell ref="F10:L10"/>
    <mergeCell ref="M10:M13"/>
    <mergeCell ref="F11:H11"/>
    <mergeCell ref="F12:H13"/>
    <mergeCell ref="D53:E53"/>
    <mergeCell ref="F17:H17"/>
    <mergeCell ref="F18:H18"/>
    <mergeCell ref="F19:H19"/>
    <mergeCell ref="F20:H20"/>
    <mergeCell ref="F21:H21"/>
    <mergeCell ref="F27:H27"/>
    <mergeCell ref="F28:H28"/>
    <mergeCell ref="F29:H29"/>
    <mergeCell ref="F30:H30"/>
    <mergeCell ref="F31:H31"/>
    <mergeCell ref="F32:H32"/>
    <mergeCell ref="F33:H33"/>
    <mergeCell ref="F34:H34"/>
    <mergeCell ref="F35:H35"/>
    <mergeCell ref="F36:H36"/>
    <mergeCell ref="F14:H14"/>
    <mergeCell ref="F15:H15"/>
    <mergeCell ref="F16:H16"/>
    <mergeCell ref="F25:H25"/>
    <mergeCell ref="F26:H26"/>
    <mergeCell ref="F22:H22"/>
    <mergeCell ref="F23:H23"/>
    <mergeCell ref="F24:H24"/>
    <mergeCell ref="F37:H37"/>
    <mergeCell ref="F38:H38"/>
    <mergeCell ref="F39:H39"/>
    <mergeCell ref="F40:H40"/>
    <mergeCell ref="F41:H41"/>
    <mergeCell ref="F42:H42"/>
    <mergeCell ref="F43:H43"/>
    <mergeCell ref="F44:H44"/>
    <mergeCell ref="F45:H45"/>
    <mergeCell ref="F46:H46"/>
    <mergeCell ref="F47:H47"/>
    <mergeCell ref="H80:J80"/>
    <mergeCell ref="H82:J82"/>
    <mergeCell ref="H83:J83"/>
    <mergeCell ref="D78:P78"/>
    <mergeCell ref="F48:H48"/>
    <mergeCell ref="F49:H49"/>
    <mergeCell ref="J70:N72"/>
    <mergeCell ref="J74:N76"/>
    <mergeCell ref="J66:N68"/>
    <mergeCell ref="F50:H50"/>
    <mergeCell ref="F51:H51"/>
    <mergeCell ref="F52:H52"/>
    <mergeCell ref="F53:H53"/>
    <mergeCell ref="F64:H64"/>
    <mergeCell ref="D58:D60"/>
    <mergeCell ref="H84:J84"/>
    <mergeCell ref="H85:J85"/>
    <mergeCell ref="H87:J87"/>
    <mergeCell ref="H86:J86"/>
    <mergeCell ref="D89:P89"/>
  </mergeCells>
  <dataValidations count="3">
    <dataValidation type="list" showInputMessage="1" showErrorMessage="1" promptTitle="Select Yes or No." prompt="Do not leave blank." sqref="G66 G70 G74">
      <formula1>Yes_No</formula1>
    </dataValidation>
    <dataValidation allowBlank="1" showInputMessage="1" showErrorMessage="1" prompt="Select the cell to the left to activate the drop-down menu." sqref="H66 H70 H74 G82:G87"/>
    <dataValidation type="list" allowBlank="1" showInputMessage="1" showErrorMessage="1" sqref="H82:J87">
      <formula1>P_Activity</formula1>
    </dataValidation>
  </dataValidations>
  <printOptions horizontalCentered="1"/>
  <pageMargins left="0.5" right="0.5" top="0.5" bottom="0.5" header="0.3" footer="0.3"/>
  <pageSetup scale="38" fitToWidth="2" fitToHeight="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showGridLines="0" showRowColHeaders="0" zoomScaleNormal="100" workbookViewId="0">
      <selection activeCell="T23" sqref="T23"/>
    </sheetView>
  </sheetViews>
  <sheetFormatPr defaultColWidth="9" defaultRowHeight="15" x14ac:dyDescent="0.25"/>
  <cols>
    <col min="1" max="1" width="2.140625" style="11" customWidth="1"/>
    <col min="2" max="2" width="2.28515625" style="11" customWidth="1"/>
    <col min="3" max="10" width="9" style="11" customWidth="1"/>
    <col min="11" max="11" width="3.140625" style="11" customWidth="1"/>
    <col min="12" max="15" width="9" style="11" customWidth="1"/>
    <col min="16" max="16" width="3.7109375" style="11" customWidth="1"/>
    <col min="17" max="16384" width="9" style="11"/>
  </cols>
  <sheetData>
    <row r="1" spans="2:16" ht="13.5" customHeight="1" thickBot="1" x14ac:dyDescent="0.3"/>
    <row r="2" spans="2:16" x14ac:dyDescent="0.25">
      <c r="B2" s="532"/>
      <c r="C2" s="533"/>
      <c r="D2" s="533"/>
      <c r="E2" s="533"/>
      <c r="F2" s="533"/>
      <c r="G2" s="533"/>
      <c r="H2" s="533"/>
      <c r="I2" s="533"/>
      <c r="J2" s="533"/>
      <c r="K2" s="533"/>
      <c r="L2" s="533"/>
      <c r="M2" s="533"/>
      <c r="N2" s="533"/>
      <c r="O2" s="533"/>
      <c r="P2" s="534"/>
    </row>
    <row r="3" spans="2:16" ht="24" customHeight="1" x14ac:dyDescent="0.25">
      <c r="B3" s="535"/>
      <c r="C3" s="936" t="s">
        <v>829</v>
      </c>
      <c r="D3" s="974"/>
      <c r="E3" s="974"/>
      <c r="F3" s="974"/>
      <c r="G3" s="974"/>
      <c r="H3" s="974"/>
      <c r="I3" s="974"/>
      <c r="J3" s="974"/>
      <c r="K3" s="974"/>
      <c r="L3" s="974"/>
      <c r="M3" s="974"/>
      <c r="N3" s="975"/>
      <c r="O3" s="809"/>
      <c r="P3" s="807"/>
    </row>
    <row r="4" spans="2:16" x14ac:dyDescent="0.25">
      <c r="B4" s="535"/>
      <c r="C4" s="536"/>
      <c r="D4" s="537"/>
      <c r="E4" s="537"/>
      <c r="F4" s="537"/>
      <c r="G4" s="537"/>
      <c r="H4" s="537"/>
      <c r="I4" s="537"/>
      <c r="J4" s="537"/>
      <c r="K4" s="536"/>
      <c r="L4" s="536"/>
      <c r="M4" s="536"/>
      <c r="N4" s="536"/>
      <c r="O4" s="536"/>
      <c r="P4" s="540"/>
    </row>
    <row r="5" spans="2:16" s="296" customFormat="1" ht="15" customHeight="1" x14ac:dyDescent="0.25">
      <c r="B5" s="547"/>
      <c r="C5" s="969" t="s">
        <v>830</v>
      </c>
      <c r="D5" s="969"/>
      <c r="E5" s="969"/>
      <c r="F5" s="969"/>
      <c r="G5" s="969"/>
      <c r="H5" s="969"/>
      <c r="I5" s="969"/>
      <c r="J5" s="969"/>
      <c r="K5" s="753"/>
      <c r="L5" s="817"/>
      <c r="M5" s="808" t="s">
        <v>413</v>
      </c>
      <c r="N5" s="806"/>
      <c r="O5" s="753"/>
      <c r="P5" s="810"/>
    </row>
    <row r="6" spans="2:16" s="296" customFormat="1" x14ac:dyDescent="0.25">
      <c r="B6" s="547"/>
      <c r="C6" s="753"/>
      <c r="D6" s="753"/>
      <c r="E6" s="753"/>
      <c r="F6" s="753"/>
      <c r="G6" s="753"/>
      <c r="H6" s="753"/>
      <c r="I6" s="753"/>
      <c r="J6" s="753"/>
      <c r="K6" s="753"/>
      <c r="L6" s="753"/>
      <c r="M6" s="753"/>
      <c r="N6" s="753"/>
      <c r="O6" s="753"/>
      <c r="P6" s="810"/>
    </row>
    <row r="7" spans="2:16" s="301" customFormat="1" ht="15.75" customHeight="1" x14ac:dyDescent="0.25">
      <c r="B7" s="543"/>
      <c r="C7" s="753"/>
      <c r="D7" s="904" t="s">
        <v>831</v>
      </c>
      <c r="E7" s="904"/>
      <c r="F7" s="904"/>
      <c r="G7" s="904"/>
      <c r="H7" s="904"/>
      <c r="I7" s="904"/>
      <c r="J7" s="904"/>
      <c r="K7" s="805" t="s">
        <v>832</v>
      </c>
      <c r="L7" s="1111"/>
      <c r="M7" s="1111"/>
      <c r="N7" s="753" t="s">
        <v>833</v>
      </c>
      <c r="O7" s="753"/>
      <c r="P7" s="810"/>
    </row>
    <row r="8" spans="2:16" x14ac:dyDescent="0.25">
      <c r="B8" s="535"/>
      <c r="C8" s="536"/>
      <c r="D8" s="536"/>
      <c r="E8" s="536"/>
      <c r="F8" s="536"/>
      <c r="G8" s="536"/>
      <c r="H8" s="536"/>
      <c r="I8" s="536"/>
      <c r="J8" s="536"/>
      <c r="K8" s="536"/>
      <c r="L8" s="536"/>
      <c r="M8" s="536"/>
      <c r="N8" s="536"/>
      <c r="O8" s="536"/>
      <c r="P8" s="540"/>
    </row>
    <row r="9" spans="2:16" x14ac:dyDescent="0.25">
      <c r="B9" s="535"/>
      <c r="C9" s="1122" t="s">
        <v>834</v>
      </c>
      <c r="D9" s="1122"/>
      <c r="E9" s="1122"/>
      <c r="F9" s="1122"/>
      <c r="G9" s="1122"/>
      <c r="H9" s="1122"/>
      <c r="I9" s="1122"/>
      <c r="J9" s="1122"/>
      <c r="K9" s="536"/>
      <c r="L9" s="817"/>
      <c r="M9" s="446" t="s">
        <v>413</v>
      </c>
      <c r="N9" s="536"/>
      <c r="O9" s="536"/>
      <c r="P9" s="540"/>
    </row>
    <row r="10" spans="2:16" ht="15" customHeight="1" x14ac:dyDescent="0.25">
      <c r="B10" s="535"/>
      <c r="C10" s="536"/>
      <c r="D10" s="536"/>
      <c r="E10" s="536"/>
      <c r="F10" s="536"/>
      <c r="G10" s="536"/>
      <c r="H10" s="536"/>
      <c r="I10" s="536"/>
      <c r="J10" s="536"/>
      <c r="K10" s="536"/>
      <c r="L10" s="536"/>
      <c r="M10" s="536"/>
      <c r="N10" s="536"/>
      <c r="O10" s="536"/>
      <c r="P10" s="540"/>
    </row>
    <row r="11" spans="2:16" x14ac:dyDescent="0.25">
      <c r="B11" s="535"/>
      <c r="C11" s="536"/>
      <c r="D11" s="1122" t="s">
        <v>831</v>
      </c>
      <c r="E11" s="1122"/>
      <c r="F11" s="1122"/>
      <c r="G11" s="1122"/>
      <c r="H11" s="1122"/>
      <c r="I11" s="1122"/>
      <c r="J11" s="536"/>
      <c r="K11" s="805" t="s">
        <v>832</v>
      </c>
      <c r="L11" s="1111"/>
      <c r="M11" s="1111"/>
      <c r="N11" s="753" t="s">
        <v>833</v>
      </c>
      <c r="O11" s="536"/>
      <c r="P11" s="540"/>
    </row>
    <row r="12" spans="2:16" ht="15.75" customHeight="1" x14ac:dyDescent="0.25">
      <c r="B12" s="535"/>
      <c r="C12" s="536"/>
      <c r="D12" s="536"/>
      <c r="E12" s="536"/>
      <c r="F12" s="536"/>
      <c r="G12" s="536"/>
      <c r="H12" s="536"/>
      <c r="I12" s="536"/>
      <c r="J12" s="536"/>
      <c r="K12" s="536"/>
      <c r="L12" s="536"/>
      <c r="M12" s="536"/>
      <c r="N12" s="536"/>
      <c r="O12" s="536"/>
      <c r="P12" s="540"/>
    </row>
    <row r="13" spans="2:16" x14ac:dyDescent="0.25">
      <c r="B13" s="535"/>
      <c r="C13" s="1122" t="s">
        <v>835</v>
      </c>
      <c r="D13" s="1122"/>
      <c r="E13" s="1122"/>
      <c r="F13" s="1122"/>
      <c r="G13" s="1122"/>
      <c r="H13" s="1122"/>
      <c r="I13" s="1122"/>
      <c r="J13" s="1122"/>
      <c r="K13" s="536"/>
      <c r="L13" s="817"/>
      <c r="M13" s="446" t="s">
        <v>413</v>
      </c>
      <c r="N13" s="536"/>
      <c r="O13" s="536"/>
      <c r="P13" s="540"/>
    </row>
    <row r="14" spans="2:16" x14ac:dyDescent="0.25">
      <c r="B14" s="535"/>
      <c r="C14" s="536"/>
      <c r="D14" s="536"/>
      <c r="E14" s="536"/>
      <c r="F14" s="536"/>
      <c r="G14" s="536"/>
      <c r="H14" s="536"/>
      <c r="I14" s="536"/>
      <c r="J14" s="536"/>
      <c r="K14" s="536"/>
      <c r="L14" s="536"/>
      <c r="M14" s="536"/>
      <c r="N14" s="536"/>
      <c r="O14" s="536"/>
      <c r="P14" s="540"/>
    </row>
    <row r="15" spans="2:16" ht="15" customHeight="1" x14ac:dyDescent="0.25">
      <c r="B15" s="535"/>
      <c r="C15" s="536"/>
      <c r="D15" s="1122" t="s">
        <v>831</v>
      </c>
      <c r="E15" s="1122"/>
      <c r="F15" s="1122"/>
      <c r="G15" s="1122"/>
      <c r="H15" s="1122"/>
      <c r="I15" s="1122"/>
      <c r="J15" s="536"/>
      <c r="K15" s="805" t="s">
        <v>832</v>
      </c>
      <c r="L15" s="1111"/>
      <c r="M15" s="1111"/>
      <c r="N15" s="753" t="s">
        <v>833</v>
      </c>
      <c r="O15" s="536"/>
      <c r="P15" s="540"/>
    </row>
    <row r="16" spans="2:16" x14ac:dyDescent="0.25">
      <c r="B16" s="535"/>
      <c r="C16" s="536"/>
      <c r="D16" s="536"/>
      <c r="E16" s="536"/>
      <c r="F16" s="536"/>
      <c r="G16" s="536"/>
      <c r="H16" s="536"/>
      <c r="I16" s="536"/>
      <c r="J16" s="536"/>
      <c r="K16" s="536"/>
      <c r="L16" s="536"/>
      <c r="M16" s="536"/>
      <c r="N16" s="536"/>
      <c r="O16" s="536"/>
      <c r="P16" s="540"/>
    </row>
    <row r="17" spans="2:16" s="301" customFormat="1" ht="15.75" customHeight="1" x14ac:dyDescent="0.25">
      <c r="B17" s="543"/>
      <c r="C17" s="1112" t="s">
        <v>836</v>
      </c>
      <c r="D17" s="1113"/>
      <c r="E17" s="1113"/>
      <c r="F17" s="1113"/>
      <c r="G17" s="1113"/>
      <c r="H17" s="1113"/>
      <c r="I17" s="1113"/>
      <c r="J17" s="1113"/>
      <c r="K17" s="1113"/>
      <c r="L17" s="1113"/>
      <c r="M17" s="1113"/>
      <c r="N17" s="1113"/>
      <c r="O17" s="1114"/>
      <c r="P17" s="819"/>
    </row>
    <row r="18" spans="2:16" s="301" customFormat="1" x14ac:dyDescent="0.25">
      <c r="B18" s="543"/>
      <c r="C18" s="1115"/>
      <c r="D18" s="1116"/>
      <c r="E18" s="1116"/>
      <c r="F18" s="1116"/>
      <c r="G18" s="1116"/>
      <c r="H18" s="1116"/>
      <c r="I18" s="1116"/>
      <c r="J18" s="1116"/>
      <c r="K18" s="1116"/>
      <c r="L18" s="1116"/>
      <c r="M18" s="1116"/>
      <c r="N18" s="1116"/>
      <c r="O18" s="1117"/>
      <c r="P18" s="819"/>
    </row>
    <row r="19" spans="2:16" s="301" customFormat="1" x14ac:dyDescent="0.25">
      <c r="B19" s="543"/>
      <c r="C19" s="1115"/>
      <c r="D19" s="1116"/>
      <c r="E19" s="1116"/>
      <c r="F19" s="1116"/>
      <c r="G19" s="1116"/>
      <c r="H19" s="1116"/>
      <c r="I19" s="1116"/>
      <c r="J19" s="1116"/>
      <c r="K19" s="1116"/>
      <c r="L19" s="1116"/>
      <c r="M19" s="1116"/>
      <c r="N19" s="1116"/>
      <c r="O19" s="1117"/>
      <c r="P19" s="819"/>
    </row>
    <row r="20" spans="2:16" s="301" customFormat="1" ht="15" customHeight="1" x14ac:dyDescent="0.25">
      <c r="B20" s="543"/>
      <c r="C20" s="1115"/>
      <c r="D20" s="1116"/>
      <c r="E20" s="1116"/>
      <c r="F20" s="1116"/>
      <c r="G20" s="1116"/>
      <c r="H20" s="1116"/>
      <c r="I20" s="1116"/>
      <c r="J20" s="1116"/>
      <c r="K20" s="1116"/>
      <c r="L20" s="1116"/>
      <c r="M20" s="1116"/>
      <c r="N20" s="1116"/>
      <c r="O20" s="1117"/>
      <c r="P20" s="819"/>
    </row>
    <row r="21" spans="2:16" s="301" customFormat="1" x14ac:dyDescent="0.25">
      <c r="B21" s="543"/>
      <c r="C21" s="1115"/>
      <c r="D21" s="1116"/>
      <c r="E21" s="1116"/>
      <c r="F21" s="1116"/>
      <c r="G21" s="1116"/>
      <c r="H21" s="1116"/>
      <c r="I21" s="1116"/>
      <c r="J21" s="1116"/>
      <c r="K21" s="1116"/>
      <c r="L21" s="1116"/>
      <c r="M21" s="1116"/>
      <c r="N21" s="1116"/>
      <c r="O21" s="1117"/>
      <c r="P21" s="819"/>
    </row>
    <row r="22" spans="2:16" s="301" customFormat="1" x14ac:dyDescent="0.25">
      <c r="B22" s="543"/>
      <c r="C22" s="1115"/>
      <c r="D22" s="1116"/>
      <c r="E22" s="1116"/>
      <c r="F22" s="1116"/>
      <c r="G22" s="1116"/>
      <c r="H22" s="1116"/>
      <c r="I22" s="1116"/>
      <c r="J22" s="1116"/>
      <c r="K22" s="1116"/>
      <c r="L22" s="1116"/>
      <c r="M22" s="1116"/>
      <c r="N22" s="1116"/>
      <c r="O22" s="1117"/>
      <c r="P22" s="819"/>
    </row>
    <row r="23" spans="2:16" s="301" customFormat="1" x14ac:dyDescent="0.25">
      <c r="B23" s="543"/>
      <c r="C23" s="1115"/>
      <c r="D23" s="1116"/>
      <c r="E23" s="1116"/>
      <c r="F23" s="1116"/>
      <c r="G23" s="1116"/>
      <c r="H23" s="1116"/>
      <c r="I23" s="1116"/>
      <c r="J23" s="1116"/>
      <c r="K23" s="1116"/>
      <c r="L23" s="1116"/>
      <c r="M23" s="1116"/>
      <c r="N23" s="1116"/>
      <c r="O23" s="1117"/>
      <c r="P23" s="819"/>
    </row>
    <row r="24" spans="2:16" s="301" customFormat="1" x14ac:dyDescent="0.25">
      <c r="B24" s="543"/>
      <c r="C24" s="1115"/>
      <c r="D24" s="1116"/>
      <c r="E24" s="1116"/>
      <c r="F24" s="1116"/>
      <c r="G24" s="1116"/>
      <c r="H24" s="1116"/>
      <c r="I24" s="1116"/>
      <c r="J24" s="1116"/>
      <c r="K24" s="1116"/>
      <c r="L24" s="1116"/>
      <c r="M24" s="1116"/>
      <c r="N24" s="1116"/>
      <c r="O24" s="1117"/>
      <c r="P24" s="819"/>
    </row>
    <row r="25" spans="2:16" s="301" customFormat="1" x14ac:dyDescent="0.25">
      <c r="B25" s="543"/>
      <c r="C25" s="1115"/>
      <c r="D25" s="1116"/>
      <c r="E25" s="1116"/>
      <c r="F25" s="1116"/>
      <c r="G25" s="1116"/>
      <c r="H25" s="1116"/>
      <c r="I25" s="1116"/>
      <c r="J25" s="1116"/>
      <c r="K25" s="1116"/>
      <c r="L25" s="1116"/>
      <c r="M25" s="1116"/>
      <c r="N25" s="1116"/>
      <c r="O25" s="1117"/>
      <c r="P25" s="819"/>
    </row>
    <row r="26" spans="2:16" s="301" customFormat="1" x14ac:dyDescent="0.25">
      <c r="B26" s="543"/>
      <c r="C26" s="1115"/>
      <c r="D26" s="1116"/>
      <c r="E26" s="1116"/>
      <c r="F26" s="1116"/>
      <c r="G26" s="1116"/>
      <c r="H26" s="1116"/>
      <c r="I26" s="1116"/>
      <c r="J26" s="1116"/>
      <c r="K26" s="1116"/>
      <c r="L26" s="1116"/>
      <c r="M26" s="1116"/>
      <c r="N26" s="1116"/>
      <c r="O26" s="1117"/>
      <c r="P26" s="819"/>
    </row>
    <row r="27" spans="2:16" s="301" customFormat="1" x14ac:dyDescent="0.25">
      <c r="B27" s="543"/>
      <c r="C27" s="1115"/>
      <c r="D27" s="1116"/>
      <c r="E27" s="1116"/>
      <c r="F27" s="1116"/>
      <c r="G27" s="1116"/>
      <c r="H27" s="1116"/>
      <c r="I27" s="1116"/>
      <c r="J27" s="1116"/>
      <c r="K27" s="1116"/>
      <c r="L27" s="1116"/>
      <c r="M27" s="1116"/>
      <c r="N27" s="1116"/>
      <c r="O27" s="1117"/>
      <c r="P27" s="819"/>
    </row>
    <row r="28" spans="2:16" s="301" customFormat="1" x14ac:dyDescent="0.25">
      <c r="B28" s="543"/>
      <c r="C28" s="1115"/>
      <c r="D28" s="1116"/>
      <c r="E28" s="1116"/>
      <c r="F28" s="1116"/>
      <c r="G28" s="1116"/>
      <c r="H28" s="1116"/>
      <c r="I28" s="1116"/>
      <c r="J28" s="1116"/>
      <c r="K28" s="1116"/>
      <c r="L28" s="1116"/>
      <c r="M28" s="1116"/>
      <c r="N28" s="1116"/>
      <c r="O28" s="1117"/>
      <c r="P28" s="819"/>
    </row>
    <row r="29" spans="2:16" s="301" customFormat="1" x14ac:dyDescent="0.25">
      <c r="B29" s="543"/>
      <c r="C29" s="1115"/>
      <c r="D29" s="1116"/>
      <c r="E29" s="1116"/>
      <c r="F29" s="1116"/>
      <c r="G29" s="1116"/>
      <c r="H29" s="1116"/>
      <c r="I29" s="1116"/>
      <c r="J29" s="1116"/>
      <c r="K29" s="1116"/>
      <c r="L29" s="1116"/>
      <c r="M29" s="1116"/>
      <c r="N29" s="1116"/>
      <c r="O29" s="1117"/>
      <c r="P29" s="819"/>
    </row>
    <row r="30" spans="2:16" s="301" customFormat="1" x14ac:dyDescent="0.25">
      <c r="B30" s="543"/>
      <c r="C30" s="1115"/>
      <c r="D30" s="1116"/>
      <c r="E30" s="1116"/>
      <c r="F30" s="1116"/>
      <c r="G30" s="1116"/>
      <c r="H30" s="1116"/>
      <c r="I30" s="1116"/>
      <c r="J30" s="1116"/>
      <c r="K30" s="1116"/>
      <c r="L30" s="1116"/>
      <c r="M30" s="1116"/>
      <c r="N30" s="1116"/>
      <c r="O30" s="1117"/>
      <c r="P30" s="819"/>
    </row>
    <row r="31" spans="2:16" s="301" customFormat="1" x14ac:dyDescent="0.25">
      <c r="B31" s="543"/>
      <c r="C31" s="1118"/>
      <c r="D31" s="1119"/>
      <c r="E31" s="1119"/>
      <c r="F31" s="1119"/>
      <c r="G31" s="1119"/>
      <c r="H31" s="1119"/>
      <c r="I31" s="1119"/>
      <c r="J31" s="1119"/>
      <c r="K31" s="1119"/>
      <c r="L31" s="1119"/>
      <c r="M31" s="1119"/>
      <c r="N31" s="1119"/>
      <c r="O31" s="1120"/>
      <c r="P31" s="819"/>
    </row>
    <row r="32" spans="2:16" x14ac:dyDescent="0.25">
      <c r="B32" s="535"/>
      <c r="C32" s="536"/>
      <c r="D32" s="536"/>
      <c r="E32" s="536"/>
      <c r="F32" s="536"/>
      <c r="G32" s="536"/>
      <c r="H32" s="536"/>
      <c r="I32" s="536"/>
      <c r="J32" s="536"/>
      <c r="K32" s="536"/>
      <c r="L32" s="536"/>
      <c r="M32" s="536"/>
      <c r="N32" s="536"/>
      <c r="O32" s="536"/>
      <c r="P32" s="540"/>
    </row>
    <row r="33" spans="2:16" x14ac:dyDescent="0.25">
      <c r="B33" s="535"/>
      <c r="C33" s="1121" t="s">
        <v>837</v>
      </c>
      <c r="D33" s="1121"/>
      <c r="E33" s="1121"/>
      <c r="F33" s="1121"/>
      <c r="G33" s="1121"/>
      <c r="H33" s="1121"/>
      <c r="I33" s="1121"/>
      <c r="J33" s="1121"/>
      <c r="K33" s="1121"/>
      <c r="L33" s="1121"/>
      <c r="M33" s="1121"/>
      <c r="N33" s="1121"/>
      <c r="O33" s="1121"/>
      <c r="P33" s="811"/>
    </row>
    <row r="34" spans="2:16" x14ac:dyDescent="0.25">
      <c r="B34" s="535"/>
      <c r="C34" s="536"/>
      <c r="D34" s="536"/>
      <c r="E34" s="536"/>
      <c r="F34" s="536"/>
      <c r="G34" s="536"/>
      <c r="H34" s="536"/>
      <c r="I34" s="536"/>
      <c r="J34" s="536"/>
      <c r="K34" s="536"/>
      <c r="L34" s="536"/>
      <c r="M34" s="536"/>
      <c r="N34" s="536"/>
      <c r="O34" s="536"/>
      <c r="P34" s="540"/>
    </row>
    <row r="35" spans="2:16" x14ac:dyDescent="0.25">
      <c r="B35" s="535"/>
      <c r="C35" s="818"/>
      <c r="D35" s="295" t="s">
        <v>413</v>
      </c>
      <c r="E35" s="812" t="s">
        <v>19</v>
      </c>
      <c r="F35" s="818"/>
      <c r="G35" s="295" t="s">
        <v>413</v>
      </c>
      <c r="H35" s="812" t="s">
        <v>838</v>
      </c>
      <c r="I35" s="818"/>
      <c r="J35" s="295" t="s">
        <v>413</v>
      </c>
      <c r="K35" s="812" t="s">
        <v>839</v>
      </c>
      <c r="L35" s="536"/>
      <c r="M35" s="818"/>
      <c r="N35" s="295" t="s">
        <v>413</v>
      </c>
      <c r="O35" s="812" t="s">
        <v>840</v>
      </c>
      <c r="P35" s="813"/>
    </row>
    <row r="36" spans="2:16" x14ac:dyDescent="0.25">
      <c r="B36" s="535"/>
      <c r="C36" s="536"/>
      <c r="D36" s="536"/>
      <c r="E36" s="536"/>
      <c r="F36" s="536"/>
      <c r="G36" s="536"/>
      <c r="H36" s="536"/>
      <c r="I36" s="536"/>
      <c r="J36" s="536"/>
      <c r="K36" s="536"/>
      <c r="L36" s="536"/>
      <c r="M36" s="536"/>
      <c r="N36" s="536"/>
      <c r="O36" s="536"/>
      <c r="P36" s="540"/>
    </row>
    <row r="37" spans="2:16" ht="15.75" thickBot="1" x14ac:dyDescent="0.3">
      <c r="B37" s="814"/>
      <c r="C37" s="815"/>
      <c r="D37" s="815"/>
      <c r="E37" s="815"/>
      <c r="F37" s="815"/>
      <c r="G37" s="815"/>
      <c r="H37" s="815"/>
      <c r="I37" s="815"/>
      <c r="J37" s="815"/>
      <c r="K37" s="815"/>
      <c r="L37" s="815"/>
      <c r="M37" s="815"/>
      <c r="N37" s="815"/>
      <c r="O37" s="815"/>
      <c r="P37" s="816"/>
    </row>
  </sheetData>
  <sheetProtection algorithmName="SHA-512" hashValue="3jhw7eYcgF6UtcWYMbQBbbxFdHF9yrHLHWwJ12muscAEEScmpFFAzs1yn7EKXoCEMeD5/D3pCkd6KDYpfyTluA==" saltValue="jJ/HCu/VXcNbo9xdcf5QQw==" spinCount="100000" sheet="1" objects="1" scenarios="1" formatRows="0" insertRows="0" selectLockedCells="1"/>
  <mergeCells count="12">
    <mergeCell ref="C5:J5"/>
    <mergeCell ref="D7:J7"/>
    <mergeCell ref="C3:N3"/>
    <mergeCell ref="L11:M11"/>
    <mergeCell ref="L7:M7"/>
    <mergeCell ref="L15:M15"/>
    <mergeCell ref="C17:O31"/>
    <mergeCell ref="C33:O33"/>
    <mergeCell ref="C9:J9"/>
    <mergeCell ref="D11:I11"/>
    <mergeCell ref="C13:J13"/>
    <mergeCell ref="D15:I15"/>
  </mergeCells>
  <dataValidations count="3">
    <dataValidation allowBlank="1" showInputMessage="1" showErrorMessage="1" prompt="Select the cell to the left to activate the drop-down menu." sqref="M5:N5 M9 M13 D35 G35 J35 N35"/>
    <dataValidation type="list" allowBlank="1" showInputMessage="1" showErrorMessage="1" sqref="L5 L9 L13">
      <formula1>Yes_No</formula1>
    </dataValidation>
    <dataValidation type="list" allowBlank="1" showInputMessage="1" showErrorMessage="1" sqref="C35 F35 I35 M35">
      <formula1>X</formula1>
    </dataValidation>
  </dataValidations>
  <pageMargins left="0.7" right="0.7" top="0.75" bottom="0.75" header="0.3" footer="0.3"/>
  <pageSetup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F46"/>
  <sheetViews>
    <sheetView showGridLines="0" showRowColHeaders="0" zoomScale="110" zoomScaleNormal="110" workbookViewId="0">
      <selection activeCell="F47" sqref="F47"/>
    </sheetView>
  </sheetViews>
  <sheetFormatPr defaultRowHeight="15.75" x14ac:dyDescent="0.25"/>
  <cols>
    <col min="1" max="1" width="4.140625" style="572" customWidth="1"/>
    <col min="2" max="2" width="8.85546875" style="578" customWidth="1"/>
    <col min="3" max="3" width="6.7109375" style="578" customWidth="1"/>
    <col min="4" max="4" width="20.5703125" style="577" customWidth="1"/>
    <col min="5" max="5" width="54.85546875" style="578" customWidth="1"/>
    <col min="6" max="6" width="37.42578125" style="578" customWidth="1"/>
    <col min="7" max="7" width="12.140625" style="572" bestFit="1" customWidth="1"/>
    <col min="8" max="258" width="9.140625" style="572"/>
    <col min="259" max="259" width="19" style="572" customWidth="1"/>
    <col min="260" max="260" width="16.28515625" style="572" customWidth="1"/>
    <col min="261" max="261" width="91" style="572" customWidth="1"/>
    <col min="262" max="262" width="9.140625" style="572" customWidth="1"/>
    <col min="263" max="263" width="12.140625" style="572" bestFit="1" customWidth="1"/>
    <col min="264" max="514" width="9.140625" style="572"/>
    <col min="515" max="515" width="19" style="572" customWidth="1"/>
    <col min="516" max="516" width="16.28515625" style="572" customWidth="1"/>
    <col min="517" max="517" width="91" style="572" customWidth="1"/>
    <col min="518" max="518" width="9.140625" style="572" customWidth="1"/>
    <col min="519" max="519" width="12.140625" style="572" bestFit="1" customWidth="1"/>
    <col min="520" max="770" width="9.140625" style="572"/>
    <col min="771" max="771" width="19" style="572" customWidth="1"/>
    <col min="772" max="772" width="16.28515625" style="572" customWidth="1"/>
    <col min="773" max="773" width="91" style="572" customWidth="1"/>
    <col min="774" max="774" width="9.140625" style="572" customWidth="1"/>
    <col min="775" max="775" width="12.140625" style="572" bestFit="1" customWidth="1"/>
    <col min="776" max="1026" width="9.140625" style="572"/>
    <col min="1027" max="1027" width="19" style="572" customWidth="1"/>
    <col min="1028" max="1028" width="16.28515625" style="572" customWidth="1"/>
    <col min="1029" max="1029" width="91" style="572" customWidth="1"/>
    <col min="1030" max="1030" width="9.140625" style="572" customWidth="1"/>
    <col min="1031" max="1031" width="12.140625" style="572" bestFit="1" customWidth="1"/>
    <col min="1032" max="1282" width="9.140625" style="572"/>
    <col min="1283" max="1283" width="19" style="572" customWidth="1"/>
    <col min="1284" max="1284" width="16.28515625" style="572" customWidth="1"/>
    <col min="1285" max="1285" width="91" style="572" customWidth="1"/>
    <col min="1286" max="1286" width="9.140625" style="572" customWidth="1"/>
    <col min="1287" max="1287" width="12.140625" style="572" bestFit="1" customWidth="1"/>
    <col min="1288" max="1538" width="9.140625" style="572"/>
    <col min="1539" max="1539" width="19" style="572" customWidth="1"/>
    <col min="1540" max="1540" width="16.28515625" style="572" customWidth="1"/>
    <col min="1541" max="1541" width="91" style="572" customWidth="1"/>
    <col min="1542" max="1542" width="9.140625" style="572" customWidth="1"/>
    <col min="1543" max="1543" width="12.140625" style="572" bestFit="1" customWidth="1"/>
    <col min="1544" max="1794" width="9.140625" style="572"/>
    <col min="1795" max="1795" width="19" style="572" customWidth="1"/>
    <col min="1796" max="1796" width="16.28515625" style="572" customWidth="1"/>
    <col min="1797" max="1797" width="91" style="572" customWidth="1"/>
    <col min="1798" max="1798" width="9.140625" style="572" customWidth="1"/>
    <col min="1799" max="1799" width="12.140625" style="572" bestFit="1" customWidth="1"/>
    <col min="1800" max="2050" width="9.140625" style="572"/>
    <col min="2051" max="2051" width="19" style="572" customWidth="1"/>
    <col min="2052" max="2052" width="16.28515625" style="572" customWidth="1"/>
    <col min="2053" max="2053" width="91" style="572" customWidth="1"/>
    <col min="2054" max="2054" width="9.140625" style="572" customWidth="1"/>
    <col min="2055" max="2055" width="12.140625" style="572" bestFit="1" customWidth="1"/>
    <col min="2056" max="2306" width="9.140625" style="572"/>
    <col min="2307" max="2307" width="19" style="572" customWidth="1"/>
    <col min="2308" max="2308" width="16.28515625" style="572" customWidth="1"/>
    <col min="2309" max="2309" width="91" style="572" customWidth="1"/>
    <col min="2310" max="2310" width="9.140625" style="572" customWidth="1"/>
    <col min="2311" max="2311" width="12.140625" style="572" bestFit="1" customWidth="1"/>
    <col min="2312" max="2562" width="9.140625" style="572"/>
    <col min="2563" max="2563" width="19" style="572" customWidth="1"/>
    <col min="2564" max="2564" width="16.28515625" style="572" customWidth="1"/>
    <col min="2565" max="2565" width="91" style="572" customWidth="1"/>
    <col min="2566" max="2566" width="9.140625" style="572" customWidth="1"/>
    <col min="2567" max="2567" width="12.140625" style="572" bestFit="1" customWidth="1"/>
    <col min="2568" max="2818" width="9.140625" style="572"/>
    <col min="2819" max="2819" width="19" style="572" customWidth="1"/>
    <col min="2820" max="2820" width="16.28515625" style="572" customWidth="1"/>
    <col min="2821" max="2821" width="91" style="572" customWidth="1"/>
    <col min="2822" max="2822" width="9.140625" style="572" customWidth="1"/>
    <col min="2823" max="2823" width="12.140625" style="572" bestFit="1" customWidth="1"/>
    <col min="2824" max="3074" width="9.140625" style="572"/>
    <col min="3075" max="3075" width="19" style="572" customWidth="1"/>
    <col min="3076" max="3076" width="16.28515625" style="572" customWidth="1"/>
    <col min="3077" max="3077" width="91" style="572" customWidth="1"/>
    <col min="3078" max="3078" width="9.140625" style="572" customWidth="1"/>
    <col min="3079" max="3079" width="12.140625" style="572" bestFit="1" customWidth="1"/>
    <col min="3080" max="3330" width="9.140625" style="572"/>
    <col min="3331" max="3331" width="19" style="572" customWidth="1"/>
    <col min="3332" max="3332" width="16.28515625" style="572" customWidth="1"/>
    <col min="3333" max="3333" width="91" style="572" customWidth="1"/>
    <col min="3334" max="3334" width="9.140625" style="572" customWidth="1"/>
    <col min="3335" max="3335" width="12.140625" style="572" bestFit="1" customWidth="1"/>
    <col min="3336" max="3586" width="9.140625" style="572"/>
    <col min="3587" max="3587" width="19" style="572" customWidth="1"/>
    <col min="3588" max="3588" width="16.28515625" style="572" customWidth="1"/>
    <col min="3589" max="3589" width="91" style="572" customWidth="1"/>
    <col min="3590" max="3590" width="9.140625" style="572" customWidth="1"/>
    <col min="3591" max="3591" width="12.140625" style="572" bestFit="1" customWidth="1"/>
    <col min="3592" max="3842" width="9.140625" style="572"/>
    <col min="3843" max="3843" width="19" style="572" customWidth="1"/>
    <col min="3844" max="3844" width="16.28515625" style="572" customWidth="1"/>
    <col min="3845" max="3845" width="91" style="572" customWidth="1"/>
    <col min="3846" max="3846" width="9.140625" style="572" customWidth="1"/>
    <col min="3847" max="3847" width="12.140625" style="572" bestFit="1" customWidth="1"/>
    <col min="3848" max="4098" width="9.140625" style="572"/>
    <col min="4099" max="4099" width="19" style="572" customWidth="1"/>
    <col min="4100" max="4100" width="16.28515625" style="572" customWidth="1"/>
    <col min="4101" max="4101" width="91" style="572" customWidth="1"/>
    <col min="4102" max="4102" width="9.140625" style="572" customWidth="1"/>
    <col min="4103" max="4103" width="12.140625" style="572" bestFit="1" customWidth="1"/>
    <col min="4104" max="4354" width="9.140625" style="572"/>
    <col min="4355" max="4355" width="19" style="572" customWidth="1"/>
    <col min="4356" max="4356" width="16.28515625" style="572" customWidth="1"/>
    <col min="4357" max="4357" width="91" style="572" customWidth="1"/>
    <col min="4358" max="4358" width="9.140625" style="572" customWidth="1"/>
    <col min="4359" max="4359" width="12.140625" style="572" bestFit="1" customWidth="1"/>
    <col min="4360" max="4610" width="9.140625" style="572"/>
    <col min="4611" max="4611" width="19" style="572" customWidth="1"/>
    <col min="4612" max="4612" width="16.28515625" style="572" customWidth="1"/>
    <col min="4613" max="4613" width="91" style="572" customWidth="1"/>
    <col min="4614" max="4614" width="9.140625" style="572" customWidth="1"/>
    <col min="4615" max="4615" width="12.140625" style="572" bestFit="1" customWidth="1"/>
    <col min="4616" max="4866" width="9.140625" style="572"/>
    <col min="4867" max="4867" width="19" style="572" customWidth="1"/>
    <col min="4868" max="4868" width="16.28515625" style="572" customWidth="1"/>
    <col min="4869" max="4869" width="91" style="572" customWidth="1"/>
    <col min="4870" max="4870" width="9.140625" style="572" customWidth="1"/>
    <col min="4871" max="4871" width="12.140625" style="572" bestFit="1" customWidth="1"/>
    <col min="4872" max="5122" width="9.140625" style="572"/>
    <col min="5123" max="5123" width="19" style="572" customWidth="1"/>
    <col min="5124" max="5124" width="16.28515625" style="572" customWidth="1"/>
    <col min="5125" max="5125" width="91" style="572" customWidth="1"/>
    <col min="5126" max="5126" width="9.140625" style="572" customWidth="1"/>
    <col min="5127" max="5127" width="12.140625" style="572" bestFit="1" customWidth="1"/>
    <col min="5128" max="5378" width="9.140625" style="572"/>
    <col min="5379" max="5379" width="19" style="572" customWidth="1"/>
    <col min="5380" max="5380" width="16.28515625" style="572" customWidth="1"/>
    <col min="5381" max="5381" width="91" style="572" customWidth="1"/>
    <col min="5382" max="5382" width="9.140625" style="572" customWidth="1"/>
    <col min="5383" max="5383" width="12.140625" style="572" bestFit="1" customWidth="1"/>
    <col min="5384" max="5634" width="9.140625" style="572"/>
    <col min="5635" max="5635" width="19" style="572" customWidth="1"/>
    <col min="5636" max="5636" width="16.28515625" style="572" customWidth="1"/>
    <col min="5637" max="5637" width="91" style="572" customWidth="1"/>
    <col min="5638" max="5638" width="9.140625" style="572" customWidth="1"/>
    <col min="5639" max="5639" width="12.140625" style="572" bestFit="1" customWidth="1"/>
    <col min="5640" max="5890" width="9.140625" style="572"/>
    <col min="5891" max="5891" width="19" style="572" customWidth="1"/>
    <col min="5892" max="5892" width="16.28515625" style="572" customWidth="1"/>
    <col min="5893" max="5893" width="91" style="572" customWidth="1"/>
    <col min="5894" max="5894" width="9.140625" style="572" customWidth="1"/>
    <col min="5895" max="5895" width="12.140625" style="572" bestFit="1" customWidth="1"/>
    <col min="5896" max="6146" width="9.140625" style="572"/>
    <col min="6147" max="6147" width="19" style="572" customWidth="1"/>
    <col min="6148" max="6148" width="16.28515625" style="572" customWidth="1"/>
    <col min="6149" max="6149" width="91" style="572" customWidth="1"/>
    <col min="6150" max="6150" width="9.140625" style="572" customWidth="1"/>
    <col min="6151" max="6151" width="12.140625" style="572" bestFit="1" customWidth="1"/>
    <col min="6152" max="6402" width="9.140625" style="572"/>
    <col min="6403" max="6403" width="19" style="572" customWidth="1"/>
    <col min="6404" max="6404" width="16.28515625" style="572" customWidth="1"/>
    <col min="6405" max="6405" width="91" style="572" customWidth="1"/>
    <col min="6406" max="6406" width="9.140625" style="572" customWidth="1"/>
    <col min="6407" max="6407" width="12.140625" style="572" bestFit="1" customWidth="1"/>
    <col min="6408" max="6658" width="9.140625" style="572"/>
    <col min="6659" max="6659" width="19" style="572" customWidth="1"/>
    <col min="6660" max="6660" width="16.28515625" style="572" customWidth="1"/>
    <col min="6661" max="6661" width="91" style="572" customWidth="1"/>
    <col min="6662" max="6662" width="9.140625" style="572" customWidth="1"/>
    <col min="6663" max="6663" width="12.140625" style="572" bestFit="1" customWidth="1"/>
    <col min="6664" max="6914" width="9.140625" style="572"/>
    <col min="6915" max="6915" width="19" style="572" customWidth="1"/>
    <col min="6916" max="6916" width="16.28515625" style="572" customWidth="1"/>
    <col min="6917" max="6917" width="91" style="572" customWidth="1"/>
    <col min="6918" max="6918" width="9.140625" style="572" customWidth="1"/>
    <col min="6919" max="6919" width="12.140625" style="572" bestFit="1" customWidth="1"/>
    <col min="6920" max="7170" width="9.140625" style="572"/>
    <col min="7171" max="7171" width="19" style="572" customWidth="1"/>
    <col min="7172" max="7172" width="16.28515625" style="572" customWidth="1"/>
    <col min="7173" max="7173" width="91" style="572" customWidth="1"/>
    <col min="7174" max="7174" width="9.140625" style="572" customWidth="1"/>
    <col min="7175" max="7175" width="12.140625" style="572" bestFit="1" customWidth="1"/>
    <col min="7176" max="7426" width="9.140625" style="572"/>
    <col min="7427" max="7427" width="19" style="572" customWidth="1"/>
    <col min="7428" max="7428" width="16.28515625" style="572" customWidth="1"/>
    <col min="7429" max="7429" width="91" style="572" customWidth="1"/>
    <col min="7430" max="7430" width="9.140625" style="572" customWidth="1"/>
    <col min="7431" max="7431" width="12.140625" style="572" bestFit="1" customWidth="1"/>
    <col min="7432" max="7682" width="9.140625" style="572"/>
    <col min="7683" max="7683" width="19" style="572" customWidth="1"/>
    <col min="7684" max="7684" width="16.28515625" style="572" customWidth="1"/>
    <col min="7685" max="7685" width="91" style="572" customWidth="1"/>
    <col min="7686" max="7686" width="9.140625" style="572" customWidth="1"/>
    <col min="7687" max="7687" width="12.140625" style="572" bestFit="1" customWidth="1"/>
    <col min="7688" max="7938" width="9.140625" style="572"/>
    <col min="7939" max="7939" width="19" style="572" customWidth="1"/>
    <col min="7940" max="7940" width="16.28515625" style="572" customWidth="1"/>
    <col min="7941" max="7941" width="91" style="572" customWidth="1"/>
    <col min="7942" max="7942" width="9.140625" style="572" customWidth="1"/>
    <col min="7943" max="7943" width="12.140625" style="572" bestFit="1" customWidth="1"/>
    <col min="7944" max="8194" width="9.140625" style="572"/>
    <col min="8195" max="8195" width="19" style="572" customWidth="1"/>
    <col min="8196" max="8196" width="16.28515625" style="572" customWidth="1"/>
    <col min="8197" max="8197" width="91" style="572" customWidth="1"/>
    <col min="8198" max="8198" width="9.140625" style="572" customWidth="1"/>
    <col min="8199" max="8199" width="12.140625" style="572" bestFit="1" customWidth="1"/>
    <col min="8200" max="8450" width="9.140625" style="572"/>
    <col min="8451" max="8451" width="19" style="572" customWidth="1"/>
    <col min="8452" max="8452" width="16.28515625" style="572" customWidth="1"/>
    <col min="8453" max="8453" width="91" style="572" customWidth="1"/>
    <col min="8454" max="8454" width="9.140625" style="572" customWidth="1"/>
    <col min="8455" max="8455" width="12.140625" style="572" bestFit="1" customWidth="1"/>
    <col min="8456" max="8706" width="9.140625" style="572"/>
    <col min="8707" max="8707" width="19" style="572" customWidth="1"/>
    <col min="8708" max="8708" width="16.28515625" style="572" customWidth="1"/>
    <col min="8709" max="8709" width="91" style="572" customWidth="1"/>
    <col min="8710" max="8710" width="9.140625" style="572" customWidth="1"/>
    <col min="8711" max="8711" width="12.140625" style="572" bestFit="1" customWidth="1"/>
    <col min="8712" max="8962" width="9.140625" style="572"/>
    <col min="8963" max="8963" width="19" style="572" customWidth="1"/>
    <col min="8964" max="8964" width="16.28515625" style="572" customWidth="1"/>
    <col min="8965" max="8965" width="91" style="572" customWidth="1"/>
    <col min="8966" max="8966" width="9.140625" style="572" customWidth="1"/>
    <col min="8967" max="8967" width="12.140625" style="572" bestFit="1" customWidth="1"/>
    <col min="8968" max="9218" width="9.140625" style="572"/>
    <col min="9219" max="9219" width="19" style="572" customWidth="1"/>
    <col min="9220" max="9220" width="16.28515625" style="572" customWidth="1"/>
    <col min="9221" max="9221" width="91" style="572" customWidth="1"/>
    <col min="9222" max="9222" width="9.140625" style="572" customWidth="1"/>
    <col min="9223" max="9223" width="12.140625" style="572" bestFit="1" customWidth="1"/>
    <col min="9224" max="9474" width="9.140625" style="572"/>
    <col min="9475" max="9475" width="19" style="572" customWidth="1"/>
    <col min="9476" max="9476" width="16.28515625" style="572" customWidth="1"/>
    <col min="9477" max="9477" width="91" style="572" customWidth="1"/>
    <col min="9478" max="9478" width="9.140625" style="572" customWidth="1"/>
    <col min="9479" max="9479" width="12.140625" style="572" bestFit="1" customWidth="1"/>
    <col min="9480" max="9730" width="9.140625" style="572"/>
    <col min="9731" max="9731" width="19" style="572" customWidth="1"/>
    <col min="9732" max="9732" width="16.28515625" style="572" customWidth="1"/>
    <col min="9733" max="9733" width="91" style="572" customWidth="1"/>
    <col min="9734" max="9734" width="9.140625" style="572" customWidth="1"/>
    <col min="9735" max="9735" width="12.140625" style="572" bestFit="1" customWidth="1"/>
    <col min="9736" max="9986" width="9.140625" style="572"/>
    <col min="9987" max="9987" width="19" style="572" customWidth="1"/>
    <col min="9988" max="9988" width="16.28515625" style="572" customWidth="1"/>
    <col min="9989" max="9989" width="91" style="572" customWidth="1"/>
    <col min="9990" max="9990" width="9.140625" style="572" customWidth="1"/>
    <col min="9991" max="9991" width="12.140625" style="572" bestFit="1" customWidth="1"/>
    <col min="9992" max="10242" width="9.140625" style="572"/>
    <col min="10243" max="10243" width="19" style="572" customWidth="1"/>
    <col min="10244" max="10244" width="16.28515625" style="572" customWidth="1"/>
    <col min="10245" max="10245" width="91" style="572" customWidth="1"/>
    <col min="10246" max="10246" width="9.140625" style="572" customWidth="1"/>
    <col min="10247" max="10247" width="12.140625" style="572" bestFit="1" customWidth="1"/>
    <col min="10248" max="10498" width="9.140625" style="572"/>
    <col min="10499" max="10499" width="19" style="572" customWidth="1"/>
    <col min="10500" max="10500" width="16.28515625" style="572" customWidth="1"/>
    <col min="10501" max="10501" width="91" style="572" customWidth="1"/>
    <col min="10502" max="10502" width="9.140625" style="572" customWidth="1"/>
    <col min="10503" max="10503" width="12.140625" style="572" bestFit="1" customWidth="1"/>
    <col min="10504" max="10754" width="9.140625" style="572"/>
    <col min="10755" max="10755" width="19" style="572" customWidth="1"/>
    <col min="10756" max="10756" width="16.28515625" style="572" customWidth="1"/>
    <col min="10757" max="10757" width="91" style="572" customWidth="1"/>
    <col min="10758" max="10758" width="9.140625" style="572" customWidth="1"/>
    <col min="10759" max="10759" width="12.140625" style="572" bestFit="1" customWidth="1"/>
    <col min="10760" max="11010" width="9.140625" style="572"/>
    <col min="11011" max="11011" width="19" style="572" customWidth="1"/>
    <col min="11012" max="11012" width="16.28515625" style="572" customWidth="1"/>
    <col min="11013" max="11013" width="91" style="572" customWidth="1"/>
    <col min="11014" max="11014" width="9.140625" style="572" customWidth="1"/>
    <col min="11015" max="11015" width="12.140625" style="572" bestFit="1" customWidth="1"/>
    <col min="11016" max="11266" width="9.140625" style="572"/>
    <col min="11267" max="11267" width="19" style="572" customWidth="1"/>
    <col min="11268" max="11268" width="16.28515625" style="572" customWidth="1"/>
    <col min="11269" max="11269" width="91" style="572" customWidth="1"/>
    <col min="11270" max="11270" width="9.140625" style="572" customWidth="1"/>
    <col min="11271" max="11271" width="12.140625" style="572" bestFit="1" customWidth="1"/>
    <col min="11272" max="11522" width="9.140625" style="572"/>
    <col min="11523" max="11523" width="19" style="572" customWidth="1"/>
    <col min="11524" max="11524" width="16.28515625" style="572" customWidth="1"/>
    <col min="11525" max="11525" width="91" style="572" customWidth="1"/>
    <col min="11526" max="11526" width="9.140625" style="572" customWidth="1"/>
    <col min="11527" max="11527" width="12.140625" style="572" bestFit="1" customWidth="1"/>
    <col min="11528" max="11778" width="9.140625" style="572"/>
    <col min="11779" max="11779" width="19" style="572" customWidth="1"/>
    <col min="11780" max="11780" width="16.28515625" style="572" customWidth="1"/>
    <col min="11781" max="11781" width="91" style="572" customWidth="1"/>
    <col min="11782" max="11782" width="9.140625" style="572" customWidth="1"/>
    <col min="11783" max="11783" width="12.140625" style="572" bestFit="1" customWidth="1"/>
    <col min="11784" max="12034" width="9.140625" style="572"/>
    <col min="12035" max="12035" width="19" style="572" customWidth="1"/>
    <col min="12036" max="12036" width="16.28515625" style="572" customWidth="1"/>
    <col min="12037" max="12037" width="91" style="572" customWidth="1"/>
    <col min="12038" max="12038" width="9.140625" style="572" customWidth="1"/>
    <col min="12039" max="12039" width="12.140625" style="572" bestFit="1" customWidth="1"/>
    <col min="12040" max="12290" width="9.140625" style="572"/>
    <col min="12291" max="12291" width="19" style="572" customWidth="1"/>
    <col min="12292" max="12292" width="16.28515625" style="572" customWidth="1"/>
    <col min="12293" max="12293" width="91" style="572" customWidth="1"/>
    <col min="12294" max="12294" width="9.140625" style="572" customWidth="1"/>
    <col min="12295" max="12295" width="12.140625" style="572" bestFit="1" customWidth="1"/>
    <col min="12296" max="12546" width="9.140625" style="572"/>
    <col min="12547" max="12547" width="19" style="572" customWidth="1"/>
    <col min="12548" max="12548" width="16.28515625" style="572" customWidth="1"/>
    <col min="12549" max="12549" width="91" style="572" customWidth="1"/>
    <col min="12550" max="12550" width="9.140625" style="572" customWidth="1"/>
    <col min="12551" max="12551" width="12.140625" style="572" bestFit="1" customWidth="1"/>
    <col min="12552" max="12802" width="9.140625" style="572"/>
    <col min="12803" max="12803" width="19" style="572" customWidth="1"/>
    <col min="12804" max="12804" width="16.28515625" style="572" customWidth="1"/>
    <col min="12805" max="12805" width="91" style="572" customWidth="1"/>
    <col min="12806" max="12806" width="9.140625" style="572" customWidth="1"/>
    <col min="12807" max="12807" width="12.140625" style="572" bestFit="1" customWidth="1"/>
    <col min="12808" max="13058" width="9.140625" style="572"/>
    <col min="13059" max="13059" width="19" style="572" customWidth="1"/>
    <col min="13060" max="13060" width="16.28515625" style="572" customWidth="1"/>
    <col min="13061" max="13061" width="91" style="572" customWidth="1"/>
    <col min="13062" max="13062" width="9.140625" style="572" customWidth="1"/>
    <col min="13063" max="13063" width="12.140625" style="572" bestFit="1" customWidth="1"/>
    <col min="13064" max="13314" width="9.140625" style="572"/>
    <col min="13315" max="13315" width="19" style="572" customWidth="1"/>
    <col min="13316" max="13316" width="16.28515625" style="572" customWidth="1"/>
    <col min="13317" max="13317" width="91" style="572" customWidth="1"/>
    <col min="13318" max="13318" width="9.140625" style="572" customWidth="1"/>
    <col min="13319" max="13319" width="12.140625" style="572" bestFit="1" customWidth="1"/>
    <col min="13320" max="13570" width="9.140625" style="572"/>
    <col min="13571" max="13571" width="19" style="572" customWidth="1"/>
    <col min="13572" max="13572" width="16.28515625" style="572" customWidth="1"/>
    <col min="13573" max="13573" width="91" style="572" customWidth="1"/>
    <col min="13574" max="13574" width="9.140625" style="572" customWidth="1"/>
    <col min="13575" max="13575" width="12.140625" style="572" bestFit="1" customWidth="1"/>
    <col min="13576" max="13826" width="9.140625" style="572"/>
    <col min="13827" max="13827" width="19" style="572" customWidth="1"/>
    <col min="13828" max="13828" width="16.28515625" style="572" customWidth="1"/>
    <col min="13829" max="13829" width="91" style="572" customWidth="1"/>
    <col min="13830" max="13830" width="9.140625" style="572" customWidth="1"/>
    <col min="13831" max="13831" width="12.140625" style="572" bestFit="1" customWidth="1"/>
    <col min="13832" max="14082" width="9.140625" style="572"/>
    <col min="14083" max="14083" width="19" style="572" customWidth="1"/>
    <col min="14084" max="14084" width="16.28515625" style="572" customWidth="1"/>
    <col min="14085" max="14085" width="91" style="572" customWidth="1"/>
    <col min="14086" max="14086" width="9.140625" style="572" customWidth="1"/>
    <col min="14087" max="14087" width="12.140625" style="572" bestFit="1" customWidth="1"/>
    <col min="14088" max="14338" width="9.140625" style="572"/>
    <col min="14339" max="14339" width="19" style="572" customWidth="1"/>
    <col min="14340" max="14340" width="16.28515625" style="572" customWidth="1"/>
    <col min="14341" max="14341" width="91" style="572" customWidth="1"/>
    <col min="14342" max="14342" width="9.140625" style="572" customWidth="1"/>
    <col min="14343" max="14343" width="12.140625" style="572" bestFit="1" customWidth="1"/>
    <col min="14344" max="14594" width="9.140625" style="572"/>
    <col min="14595" max="14595" width="19" style="572" customWidth="1"/>
    <col min="14596" max="14596" width="16.28515625" style="572" customWidth="1"/>
    <col min="14597" max="14597" width="91" style="572" customWidth="1"/>
    <col min="14598" max="14598" width="9.140625" style="572" customWidth="1"/>
    <col min="14599" max="14599" width="12.140625" style="572" bestFit="1" customWidth="1"/>
    <col min="14600" max="14850" width="9.140625" style="572"/>
    <col min="14851" max="14851" width="19" style="572" customWidth="1"/>
    <col min="14852" max="14852" width="16.28515625" style="572" customWidth="1"/>
    <col min="14853" max="14853" width="91" style="572" customWidth="1"/>
    <col min="14854" max="14854" width="9.140625" style="572" customWidth="1"/>
    <col min="14855" max="14855" width="12.140625" style="572" bestFit="1" customWidth="1"/>
    <col min="14856" max="15106" width="9.140625" style="572"/>
    <col min="15107" max="15107" width="19" style="572" customWidth="1"/>
    <col min="15108" max="15108" width="16.28515625" style="572" customWidth="1"/>
    <col min="15109" max="15109" width="91" style="572" customWidth="1"/>
    <col min="15110" max="15110" width="9.140625" style="572" customWidth="1"/>
    <col min="15111" max="15111" width="12.140625" style="572" bestFit="1" customWidth="1"/>
    <col min="15112" max="15362" width="9.140625" style="572"/>
    <col min="15363" max="15363" width="19" style="572" customWidth="1"/>
    <col min="15364" max="15364" width="16.28515625" style="572" customWidth="1"/>
    <col min="15365" max="15365" width="91" style="572" customWidth="1"/>
    <col min="15366" max="15366" width="9.140625" style="572" customWidth="1"/>
    <col min="15367" max="15367" width="12.140625" style="572" bestFit="1" customWidth="1"/>
    <col min="15368" max="15618" width="9.140625" style="572"/>
    <col min="15619" max="15619" width="19" style="572" customWidth="1"/>
    <col min="15620" max="15620" width="16.28515625" style="572" customWidth="1"/>
    <col min="15621" max="15621" width="91" style="572" customWidth="1"/>
    <col min="15622" max="15622" width="9.140625" style="572" customWidth="1"/>
    <col min="15623" max="15623" width="12.140625" style="572" bestFit="1" customWidth="1"/>
    <col min="15624" max="15874" width="9.140625" style="572"/>
    <col min="15875" max="15875" width="19" style="572" customWidth="1"/>
    <col min="15876" max="15876" width="16.28515625" style="572" customWidth="1"/>
    <col min="15877" max="15877" width="91" style="572" customWidth="1"/>
    <col min="15878" max="15878" width="9.140625" style="572" customWidth="1"/>
    <col min="15879" max="15879" width="12.140625" style="572" bestFit="1" customWidth="1"/>
    <col min="15880" max="16130" width="9.140625" style="572"/>
    <col min="16131" max="16131" width="19" style="572" customWidth="1"/>
    <col min="16132" max="16132" width="16.28515625" style="572" customWidth="1"/>
    <col min="16133" max="16133" width="91" style="572" customWidth="1"/>
    <col min="16134" max="16134" width="9.140625" style="572" customWidth="1"/>
    <col min="16135" max="16135" width="12.140625" style="572" bestFit="1" customWidth="1"/>
    <col min="16136" max="16384" width="9.140625" style="572"/>
  </cols>
  <sheetData>
    <row r="13" spans="2:6" s="686" customFormat="1" ht="94.5" customHeight="1" x14ac:dyDescent="0.2">
      <c r="B13" s="1123" t="s">
        <v>682</v>
      </c>
      <c r="C13" s="1123"/>
      <c r="D13" s="684" t="s">
        <v>684</v>
      </c>
      <c r="E13" s="683" t="s">
        <v>680</v>
      </c>
      <c r="F13" s="683" t="s">
        <v>826</v>
      </c>
    </row>
    <row r="14" spans="2:6" ht="15" customHeight="1" x14ac:dyDescent="0.25">
      <c r="B14" s="1127" t="s">
        <v>610</v>
      </c>
      <c r="C14" s="1128"/>
      <c r="D14" s="1128"/>
      <c r="E14" s="1128"/>
      <c r="F14" s="1129"/>
    </row>
    <row r="15" spans="2:6" s="679" customFormat="1" ht="63" x14ac:dyDescent="0.3">
      <c r="B15" s="793"/>
      <c r="C15" s="685" t="s">
        <v>413</v>
      </c>
      <c r="D15" s="677" t="s">
        <v>581</v>
      </c>
      <c r="E15" s="678" t="s">
        <v>608</v>
      </c>
      <c r="F15" s="794"/>
    </row>
    <row r="16" spans="2:6" s="679" customFormat="1" ht="126" x14ac:dyDescent="0.3">
      <c r="B16" s="793"/>
      <c r="C16" s="685" t="s">
        <v>413</v>
      </c>
      <c r="D16" s="677" t="s">
        <v>582</v>
      </c>
      <c r="E16" s="680" t="s">
        <v>609</v>
      </c>
      <c r="F16" s="795"/>
    </row>
    <row r="17" spans="2:6" s="679" customFormat="1" ht="63" x14ac:dyDescent="0.3">
      <c r="B17" s="793"/>
      <c r="C17" s="685" t="s">
        <v>413</v>
      </c>
      <c r="D17" s="677" t="s">
        <v>583</v>
      </c>
      <c r="E17" s="681" t="s">
        <v>613</v>
      </c>
      <c r="F17" s="796"/>
    </row>
    <row r="18" spans="2:6" ht="47.25" x14ac:dyDescent="0.3">
      <c r="B18" s="793"/>
      <c r="C18" s="685" t="s">
        <v>413</v>
      </c>
      <c r="D18" s="573" t="s">
        <v>584</v>
      </c>
      <c r="E18" s="579" t="s">
        <v>617</v>
      </c>
      <c r="F18" s="797"/>
    </row>
    <row r="19" spans="2:6" ht="15" customHeight="1" x14ac:dyDescent="0.25">
      <c r="B19" s="1124" t="s">
        <v>611</v>
      </c>
      <c r="C19" s="1125"/>
      <c r="D19" s="1125"/>
      <c r="E19" s="1125"/>
      <c r="F19" s="1126"/>
    </row>
    <row r="20" spans="2:6" ht="236.25" x14ac:dyDescent="0.3">
      <c r="B20" s="793"/>
      <c r="C20" s="685" t="s">
        <v>413</v>
      </c>
      <c r="D20" s="574" t="s">
        <v>585</v>
      </c>
      <c r="E20" s="579" t="s">
        <v>618</v>
      </c>
      <c r="F20" s="797"/>
    </row>
    <row r="21" spans="2:6" ht="15" customHeight="1" x14ac:dyDescent="0.25">
      <c r="B21" s="1124" t="s">
        <v>612</v>
      </c>
      <c r="C21" s="1125"/>
      <c r="D21" s="1125"/>
      <c r="E21" s="1125"/>
      <c r="F21" s="1126"/>
    </row>
    <row r="22" spans="2:6" ht="94.5" x14ac:dyDescent="0.3">
      <c r="B22" s="793"/>
      <c r="C22" s="685" t="s">
        <v>413</v>
      </c>
      <c r="D22" s="573" t="s">
        <v>586</v>
      </c>
      <c r="E22" s="579" t="s">
        <v>614</v>
      </c>
      <c r="F22" s="797"/>
    </row>
    <row r="23" spans="2:6" ht="32.25" x14ac:dyDescent="0.3">
      <c r="B23" s="793"/>
      <c r="C23" s="685" t="s">
        <v>413</v>
      </c>
      <c r="D23" s="573" t="s">
        <v>587</v>
      </c>
      <c r="E23" s="580" t="s">
        <v>619</v>
      </c>
      <c r="F23" s="798"/>
    </row>
    <row r="24" spans="2:6" ht="31.5" x14ac:dyDescent="0.3">
      <c r="B24" s="793"/>
      <c r="C24" s="685" t="s">
        <v>413</v>
      </c>
      <c r="D24" s="573" t="s">
        <v>588</v>
      </c>
      <c r="E24" s="581" t="s">
        <v>620</v>
      </c>
      <c r="F24" s="799"/>
    </row>
    <row r="25" spans="2:6" ht="48" x14ac:dyDescent="0.3">
      <c r="B25" s="793"/>
      <c r="C25" s="685" t="s">
        <v>413</v>
      </c>
      <c r="D25" s="573" t="s">
        <v>589</v>
      </c>
      <c r="E25" s="580" t="s">
        <v>621</v>
      </c>
      <c r="F25" s="798"/>
    </row>
    <row r="26" spans="2:6" ht="15" customHeight="1" x14ac:dyDescent="0.25">
      <c r="B26" s="1124" t="s">
        <v>615</v>
      </c>
      <c r="C26" s="1125"/>
      <c r="D26" s="1125"/>
      <c r="E26" s="1125"/>
      <c r="F26" s="1126"/>
    </row>
    <row r="27" spans="2:6" ht="47.25" x14ac:dyDescent="0.3">
      <c r="B27" s="793"/>
      <c r="C27" s="685" t="s">
        <v>413</v>
      </c>
      <c r="D27" s="574" t="s">
        <v>590</v>
      </c>
      <c r="E27" s="581" t="s">
        <v>622</v>
      </c>
      <c r="F27" s="799"/>
    </row>
    <row r="28" spans="2:6" ht="78.75" x14ac:dyDescent="0.3">
      <c r="B28" s="793"/>
      <c r="C28" s="685" t="s">
        <v>413</v>
      </c>
      <c r="D28" s="574" t="s">
        <v>591</v>
      </c>
      <c r="E28" s="581" t="s">
        <v>623</v>
      </c>
      <c r="F28" s="799"/>
    </row>
    <row r="29" spans="2:6" ht="15" customHeight="1" x14ac:dyDescent="0.25">
      <c r="B29" s="1124" t="s">
        <v>616</v>
      </c>
      <c r="C29" s="1125"/>
      <c r="D29" s="1125"/>
      <c r="E29" s="1125"/>
      <c r="F29" s="1126"/>
    </row>
    <row r="30" spans="2:6" ht="78.75" x14ac:dyDescent="0.3">
      <c r="B30" s="793"/>
      <c r="C30" s="685" t="s">
        <v>413</v>
      </c>
      <c r="D30" s="574" t="s">
        <v>592</v>
      </c>
      <c r="E30" s="581" t="s">
        <v>624</v>
      </c>
      <c r="F30" s="799"/>
    </row>
    <row r="31" spans="2:6" ht="63" x14ac:dyDescent="0.3">
      <c r="B31" s="793"/>
      <c r="C31" s="685" t="s">
        <v>413</v>
      </c>
      <c r="D31" s="574" t="s">
        <v>593</v>
      </c>
      <c r="E31" s="581" t="s">
        <v>625</v>
      </c>
      <c r="F31" s="799"/>
    </row>
    <row r="32" spans="2:6" ht="63" x14ac:dyDescent="0.3">
      <c r="B32" s="793"/>
      <c r="C32" s="685" t="s">
        <v>413</v>
      </c>
      <c r="D32" s="574" t="s">
        <v>594</v>
      </c>
      <c r="E32" s="581" t="s">
        <v>626</v>
      </c>
      <c r="F32" s="799"/>
    </row>
    <row r="33" spans="2:6" ht="141.75" x14ac:dyDescent="0.3">
      <c r="B33" s="793"/>
      <c r="C33" s="685" t="s">
        <v>413</v>
      </c>
      <c r="D33" s="574" t="s">
        <v>595</v>
      </c>
      <c r="E33" s="581" t="s">
        <v>627</v>
      </c>
      <c r="F33" s="799"/>
    </row>
    <row r="34" spans="2:6" ht="78.75" x14ac:dyDescent="0.3">
      <c r="B34" s="793"/>
      <c r="C34" s="685" t="s">
        <v>413</v>
      </c>
      <c r="D34" s="574" t="s">
        <v>596</v>
      </c>
      <c r="E34" s="582" t="s">
        <v>628</v>
      </c>
      <c r="F34" s="800"/>
    </row>
    <row r="35" spans="2:6" ht="47.25" x14ac:dyDescent="0.3">
      <c r="B35" s="793"/>
      <c r="C35" s="685" t="s">
        <v>413</v>
      </c>
      <c r="D35" s="574" t="s">
        <v>597</v>
      </c>
      <c r="E35" s="581" t="s">
        <v>629</v>
      </c>
      <c r="F35" s="799"/>
    </row>
    <row r="36" spans="2:6" ht="78.75" x14ac:dyDescent="0.3">
      <c r="B36" s="793"/>
      <c r="C36" s="685" t="s">
        <v>413</v>
      </c>
      <c r="D36" s="574" t="s">
        <v>598</v>
      </c>
      <c r="E36" s="582" t="s">
        <v>630</v>
      </c>
      <c r="F36" s="800"/>
    </row>
    <row r="37" spans="2:6" ht="126" x14ac:dyDescent="0.3">
      <c r="B37" s="793"/>
      <c r="C37" s="685" t="s">
        <v>413</v>
      </c>
      <c r="D37" s="574" t="s">
        <v>599</v>
      </c>
      <c r="E37" s="581" t="s">
        <v>633</v>
      </c>
      <c r="F37" s="799"/>
    </row>
    <row r="38" spans="2:6" ht="47.25" x14ac:dyDescent="0.3">
      <c r="B38" s="793"/>
      <c r="C38" s="685" t="s">
        <v>413</v>
      </c>
      <c r="D38" s="574" t="s">
        <v>600</v>
      </c>
      <c r="E38" s="581" t="s">
        <v>631</v>
      </c>
      <c r="F38" s="799"/>
    </row>
    <row r="39" spans="2:6" ht="31.5" x14ac:dyDescent="0.3">
      <c r="B39" s="793"/>
      <c r="C39" s="685" t="s">
        <v>413</v>
      </c>
      <c r="D39" s="574" t="s">
        <v>601</v>
      </c>
      <c r="E39" s="575" t="s">
        <v>632</v>
      </c>
      <c r="F39" s="801"/>
    </row>
    <row r="40" spans="2:6" ht="63" x14ac:dyDescent="0.3">
      <c r="B40" s="793"/>
      <c r="C40" s="685" t="s">
        <v>413</v>
      </c>
      <c r="D40" s="574" t="s">
        <v>602</v>
      </c>
      <c r="E40" s="576" t="s">
        <v>683</v>
      </c>
      <c r="F40" s="802"/>
    </row>
    <row r="41" spans="2:6" ht="63" x14ac:dyDescent="0.3">
      <c r="B41" s="793"/>
      <c r="C41" s="685" t="s">
        <v>413</v>
      </c>
      <c r="D41" s="574" t="s">
        <v>603</v>
      </c>
      <c r="E41" s="581" t="s">
        <v>634</v>
      </c>
      <c r="F41" s="799"/>
    </row>
    <row r="42" spans="2:6" ht="47.25" x14ac:dyDescent="0.3">
      <c r="B42" s="793"/>
      <c r="C42" s="685" t="s">
        <v>413</v>
      </c>
      <c r="D42" s="574" t="s">
        <v>604</v>
      </c>
      <c r="E42" s="581" t="s">
        <v>681</v>
      </c>
      <c r="F42" s="799"/>
    </row>
    <row r="43" spans="2:6" ht="63" x14ac:dyDescent="0.3">
      <c r="B43" s="793"/>
      <c r="C43" s="685" t="s">
        <v>413</v>
      </c>
      <c r="D43" s="574" t="s">
        <v>605</v>
      </c>
      <c r="E43" s="581" t="s">
        <v>635</v>
      </c>
      <c r="F43" s="799"/>
    </row>
    <row r="44" spans="2:6" ht="15" customHeight="1" x14ac:dyDescent="0.25">
      <c r="B44" s="1124" t="s">
        <v>636</v>
      </c>
      <c r="C44" s="1125"/>
      <c r="D44" s="1125"/>
      <c r="E44" s="1125"/>
      <c r="F44" s="1126"/>
    </row>
    <row r="45" spans="2:6" s="679" customFormat="1" ht="94.5" x14ac:dyDescent="0.3">
      <c r="B45" s="793"/>
      <c r="C45" s="685" t="s">
        <v>413</v>
      </c>
      <c r="D45" s="682" t="s">
        <v>606</v>
      </c>
      <c r="E45" s="680" t="s">
        <v>637</v>
      </c>
      <c r="F45" s="795"/>
    </row>
    <row r="46" spans="2:6" s="679" customFormat="1" ht="78.75" x14ac:dyDescent="0.3">
      <c r="B46" s="793"/>
      <c r="C46" s="685" t="s">
        <v>413</v>
      </c>
      <c r="D46" s="682" t="s">
        <v>607</v>
      </c>
      <c r="E46" s="680" t="s">
        <v>638</v>
      </c>
      <c r="F46" s="795"/>
    </row>
  </sheetData>
  <sheetProtection algorithmName="SHA-512" hashValue="VWvjuAi103Nb0SQCAGMfYxrDIyWHQOf/JJbCPUF/kvE2cBMfze96oO/xwIfflebKc+LMijUXt9QzWKM6et/8qQ==" saltValue="pKkbmsaTRA9Qn7u0odx7ww==" spinCount="100000" sheet="1" objects="1" scenarios="1" selectLockedCells="1"/>
  <protectedRanges>
    <protectedRange sqref="B15:C18 B20:C20 B22:C25 B27:C28 B45:C46 B30:C43" name="Range2"/>
  </protectedRanges>
  <mergeCells count="7">
    <mergeCell ref="B13:C13"/>
    <mergeCell ref="B44:F44"/>
    <mergeCell ref="B29:F29"/>
    <mergeCell ref="B14:F14"/>
    <mergeCell ref="B19:F19"/>
    <mergeCell ref="B21:F21"/>
    <mergeCell ref="B26:F26"/>
  </mergeCells>
  <dataValidations count="20">
    <dataValidation type="list" allowBlank="1" showInputMessage="1" showErrorMessage="1" sqref="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JB65520 SX65520 ACT65520 AMP65520 AWL65520 BGH65520 BQD65520 BZZ65520 CJV65520 CTR65520 DDN65520 DNJ65520 DXF65520 EHB65520 EQX65520 FAT65520 FKP65520 FUL65520 GEH65520 GOD65520 GXZ65520 HHV65520 HRR65520 IBN65520 ILJ65520 IVF65520 JFB65520 JOX65520 JYT65520 KIP65520 KSL65520 LCH65520 LMD65520 LVZ65520 MFV65520 MPR65520 MZN65520 NJJ65520 NTF65520 ODB65520 OMX65520 OWT65520 PGP65520 PQL65520 QAH65520 QKD65520 QTZ65520 RDV65520 RNR65520 RXN65520 SHJ65520 SRF65520 TBB65520 TKX65520 TUT65520 UEP65520 UOL65520 UYH65520 VID65520 VRZ65520 WBV65520 WLR65520 WVN65520 JB131056 SX131056 ACT131056 AMP131056 AWL131056 BGH131056 BQD131056 BZZ131056 CJV131056 CTR131056 DDN131056 DNJ131056 DXF131056 EHB131056 EQX131056 FAT131056 FKP131056 FUL131056 GEH131056 GOD131056 GXZ131056 HHV131056 HRR131056 IBN131056 ILJ131056 IVF131056 JFB131056 JOX131056 JYT131056 KIP131056 KSL131056 LCH131056 LMD131056 LVZ131056 MFV131056 MPR131056 MZN131056 NJJ131056 NTF131056 ODB131056 OMX131056 OWT131056 PGP131056 PQL131056 QAH131056 QKD131056 QTZ131056 RDV131056 RNR131056 RXN131056 SHJ131056 SRF131056 TBB131056 TKX131056 TUT131056 UEP131056 UOL131056 UYH131056 VID131056 VRZ131056 WBV131056 WLR131056 WVN131056 JB196592 SX196592 ACT196592 AMP196592 AWL196592 BGH196592 BQD196592 BZZ196592 CJV196592 CTR196592 DDN196592 DNJ196592 DXF196592 EHB196592 EQX196592 FAT196592 FKP196592 FUL196592 GEH196592 GOD196592 GXZ196592 HHV196592 HRR196592 IBN196592 ILJ196592 IVF196592 JFB196592 JOX196592 JYT196592 KIP196592 KSL196592 LCH196592 LMD196592 LVZ196592 MFV196592 MPR196592 MZN196592 NJJ196592 NTF196592 ODB196592 OMX196592 OWT196592 PGP196592 PQL196592 QAH196592 QKD196592 QTZ196592 RDV196592 RNR196592 RXN196592 SHJ196592 SRF196592 TBB196592 TKX196592 TUT196592 UEP196592 UOL196592 UYH196592 VID196592 VRZ196592 WBV196592 WLR196592 WVN196592 JB262128 SX262128 ACT262128 AMP262128 AWL262128 BGH262128 BQD262128 BZZ262128 CJV262128 CTR262128 DDN262128 DNJ262128 DXF262128 EHB262128 EQX262128 FAT262128 FKP262128 FUL262128 GEH262128 GOD262128 GXZ262128 HHV262128 HRR262128 IBN262128 ILJ262128 IVF262128 JFB262128 JOX262128 JYT262128 KIP262128 KSL262128 LCH262128 LMD262128 LVZ262128 MFV262128 MPR262128 MZN262128 NJJ262128 NTF262128 ODB262128 OMX262128 OWT262128 PGP262128 PQL262128 QAH262128 QKD262128 QTZ262128 RDV262128 RNR262128 RXN262128 SHJ262128 SRF262128 TBB262128 TKX262128 TUT262128 UEP262128 UOL262128 UYH262128 VID262128 VRZ262128 WBV262128 WLR262128 WVN262128 JB327664 SX327664 ACT327664 AMP327664 AWL327664 BGH327664 BQD327664 BZZ327664 CJV327664 CTR327664 DDN327664 DNJ327664 DXF327664 EHB327664 EQX327664 FAT327664 FKP327664 FUL327664 GEH327664 GOD327664 GXZ327664 HHV327664 HRR327664 IBN327664 ILJ327664 IVF327664 JFB327664 JOX327664 JYT327664 KIP327664 KSL327664 LCH327664 LMD327664 LVZ327664 MFV327664 MPR327664 MZN327664 NJJ327664 NTF327664 ODB327664 OMX327664 OWT327664 PGP327664 PQL327664 QAH327664 QKD327664 QTZ327664 RDV327664 RNR327664 RXN327664 SHJ327664 SRF327664 TBB327664 TKX327664 TUT327664 UEP327664 UOL327664 UYH327664 VID327664 VRZ327664 WBV327664 WLR327664 WVN327664 JB393200 SX393200 ACT393200 AMP393200 AWL393200 BGH393200 BQD393200 BZZ393200 CJV393200 CTR393200 DDN393200 DNJ393200 DXF393200 EHB393200 EQX393200 FAT393200 FKP393200 FUL393200 GEH393200 GOD393200 GXZ393200 HHV393200 HRR393200 IBN393200 ILJ393200 IVF393200 JFB393200 JOX393200 JYT393200 KIP393200 KSL393200 LCH393200 LMD393200 LVZ393200 MFV393200 MPR393200 MZN393200 NJJ393200 NTF393200 ODB393200 OMX393200 OWT393200 PGP393200 PQL393200 QAH393200 QKD393200 QTZ393200 RDV393200 RNR393200 RXN393200 SHJ393200 SRF393200 TBB393200 TKX393200 TUT393200 UEP393200 UOL393200 UYH393200 VID393200 VRZ393200 WBV393200 WLR393200 WVN393200 JB458736 SX458736 ACT458736 AMP458736 AWL458736 BGH458736 BQD458736 BZZ458736 CJV458736 CTR458736 DDN458736 DNJ458736 DXF458736 EHB458736 EQX458736 FAT458736 FKP458736 FUL458736 GEH458736 GOD458736 GXZ458736 HHV458736 HRR458736 IBN458736 ILJ458736 IVF458736 JFB458736 JOX458736 JYT458736 KIP458736 KSL458736 LCH458736 LMD458736 LVZ458736 MFV458736 MPR458736 MZN458736 NJJ458736 NTF458736 ODB458736 OMX458736 OWT458736 PGP458736 PQL458736 QAH458736 QKD458736 QTZ458736 RDV458736 RNR458736 RXN458736 SHJ458736 SRF458736 TBB458736 TKX458736 TUT458736 UEP458736 UOL458736 UYH458736 VID458736 VRZ458736 WBV458736 WLR458736 WVN458736 JB524272 SX524272 ACT524272 AMP524272 AWL524272 BGH524272 BQD524272 BZZ524272 CJV524272 CTR524272 DDN524272 DNJ524272 DXF524272 EHB524272 EQX524272 FAT524272 FKP524272 FUL524272 GEH524272 GOD524272 GXZ524272 HHV524272 HRR524272 IBN524272 ILJ524272 IVF524272 JFB524272 JOX524272 JYT524272 KIP524272 KSL524272 LCH524272 LMD524272 LVZ524272 MFV524272 MPR524272 MZN524272 NJJ524272 NTF524272 ODB524272 OMX524272 OWT524272 PGP524272 PQL524272 QAH524272 QKD524272 QTZ524272 RDV524272 RNR524272 RXN524272 SHJ524272 SRF524272 TBB524272 TKX524272 TUT524272 UEP524272 UOL524272 UYH524272 VID524272 VRZ524272 WBV524272 WLR524272 WVN524272 JB589808 SX589808 ACT589808 AMP589808 AWL589808 BGH589808 BQD589808 BZZ589808 CJV589808 CTR589808 DDN589808 DNJ589808 DXF589808 EHB589808 EQX589808 FAT589808 FKP589808 FUL589808 GEH589808 GOD589808 GXZ589808 HHV589808 HRR589808 IBN589808 ILJ589808 IVF589808 JFB589808 JOX589808 JYT589808 KIP589808 KSL589808 LCH589808 LMD589808 LVZ589808 MFV589808 MPR589808 MZN589808 NJJ589808 NTF589808 ODB589808 OMX589808 OWT589808 PGP589808 PQL589808 QAH589808 QKD589808 QTZ589808 RDV589808 RNR589808 RXN589808 SHJ589808 SRF589808 TBB589808 TKX589808 TUT589808 UEP589808 UOL589808 UYH589808 VID589808 VRZ589808 WBV589808 WLR589808 WVN589808 JB655344 SX655344 ACT655344 AMP655344 AWL655344 BGH655344 BQD655344 BZZ655344 CJV655344 CTR655344 DDN655344 DNJ655344 DXF655344 EHB655344 EQX655344 FAT655344 FKP655344 FUL655344 GEH655344 GOD655344 GXZ655344 HHV655344 HRR655344 IBN655344 ILJ655344 IVF655344 JFB655344 JOX655344 JYT655344 KIP655344 KSL655344 LCH655344 LMD655344 LVZ655344 MFV655344 MPR655344 MZN655344 NJJ655344 NTF655344 ODB655344 OMX655344 OWT655344 PGP655344 PQL655344 QAH655344 QKD655344 QTZ655344 RDV655344 RNR655344 RXN655344 SHJ655344 SRF655344 TBB655344 TKX655344 TUT655344 UEP655344 UOL655344 UYH655344 VID655344 VRZ655344 WBV655344 WLR655344 WVN655344 JB720880 SX720880 ACT720880 AMP720880 AWL720880 BGH720880 BQD720880 BZZ720880 CJV720880 CTR720880 DDN720880 DNJ720880 DXF720880 EHB720880 EQX720880 FAT720880 FKP720880 FUL720880 GEH720880 GOD720880 GXZ720880 HHV720880 HRR720880 IBN720880 ILJ720880 IVF720880 JFB720880 JOX720880 JYT720880 KIP720880 KSL720880 LCH720880 LMD720880 LVZ720880 MFV720880 MPR720880 MZN720880 NJJ720880 NTF720880 ODB720880 OMX720880 OWT720880 PGP720880 PQL720880 QAH720880 QKD720880 QTZ720880 RDV720880 RNR720880 RXN720880 SHJ720880 SRF720880 TBB720880 TKX720880 TUT720880 UEP720880 UOL720880 UYH720880 VID720880 VRZ720880 WBV720880 WLR720880 WVN720880 JB786416 SX786416 ACT786416 AMP786416 AWL786416 BGH786416 BQD786416 BZZ786416 CJV786416 CTR786416 DDN786416 DNJ786416 DXF786416 EHB786416 EQX786416 FAT786416 FKP786416 FUL786416 GEH786416 GOD786416 GXZ786416 HHV786416 HRR786416 IBN786416 ILJ786416 IVF786416 JFB786416 JOX786416 JYT786416 KIP786416 KSL786416 LCH786416 LMD786416 LVZ786416 MFV786416 MPR786416 MZN786416 NJJ786416 NTF786416 ODB786416 OMX786416 OWT786416 PGP786416 PQL786416 QAH786416 QKD786416 QTZ786416 RDV786416 RNR786416 RXN786416 SHJ786416 SRF786416 TBB786416 TKX786416 TUT786416 UEP786416 UOL786416 UYH786416 VID786416 VRZ786416 WBV786416 WLR786416 WVN786416 JB851952 SX851952 ACT851952 AMP851952 AWL851952 BGH851952 BQD851952 BZZ851952 CJV851952 CTR851952 DDN851952 DNJ851952 DXF851952 EHB851952 EQX851952 FAT851952 FKP851952 FUL851952 GEH851952 GOD851952 GXZ851952 HHV851952 HRR851952 IBN851952 ILJ851952 IVF851952 JFB851952 JOX851952 JYT851952 KIP851952 KSL851952 LCH851952 LMD851952 LVZ851952 MFV851952 MPR851952 MZN851952 NJJ851952 NTF851952 ODB851952 OMX851952 OWT851952 PGP851952 PQL851952 QAH851952 QKD851952 QTZ851952 RDV851952 RNR851952 RXN851952 SHJ851952 SRF851952 TBB851952 TKX851952 TUT851952 UEP851952 UOL851952 UYH851952 VID851952 VRZ851952 WBV851952 WLR851952 WVN851952 JB917488 SX917488 ACT917488 AMP917488 AWL917488 BGH917488 BQD917488 BZZ917488 CJV917488 CTR917488 DDN917488 DNJ917488 DXF917488 EHB917488 EQX917488 FAT917488 FKP917488 FUL917488 GEH917488 GOD917488 GXZ917488 HHV917488 HRR917488 IBN917488 ILJ917488 IVF917488 JFB917488 JOX917488 JYT917488 KIP917488 KSL917488 LCH917488 LMD917488 LVZ917488 MFV917488 MPR917488 MZN917488 NJJ917488 NTF917488 ODB917488 OMX917488 OWT917488 PGP917488 PQL917488 QAH917488 QKD917488 QTZ917488 RDV917488 RNR917488 RXN917488 SHJ917488 SRF917488 TBB917488 TKX917488 TUT917488 UEP917488 UOL917488 UYH917488 VID917488 VRZ917488 WBV917488 WLR917488 WVN917488 JB983024 SX983024 ACT983024 AMP983024 AWL983024 BGH983024 BQD983024 BZZ983024 CJV983024 CTR983024 DDN983024 DNJ983024 DXF983024 EHB983024 EQX983024 FAT983024 FKP983024 FUL983024 GEH983024 GOD983024 GXZ983024 HHV983024 HRR983024 IBN983024 ILJ983024 IVF983024 JFB983024 JOX983024 JYT983024 KIP983024 KSL983024 LCH983024 LMD983024 LVZ983024 MFV983024 MPR983024 MZN983024 NJJ983024 NTF983024 ODB983024 OMX983024 OWT983024 PGP983024 PQL983024 QAH983024 QKD983024 QTZ983024 RDV983024 RNR983024 RXN983024 SHJ983024 SRF983024 TBB983024 TKX983024 TUT983024 UEP983024 UOL983024 UYH983024 VID983024 VRZ983024 WBV983024 WLR983024 WVN983024 B65549:C65549 B131085:C131085 B196621:C196621 B262157:C262157 B327693:C327693 B393229:C393229 B458765:C458765 B524301:C524301 B589837:C589837 B655373:C655373 B720909:C720909 B786445:C786445 B851981:C851981 B917517:C917517 B983053:C983053 B65520:C65520 B131056:C131056 B196592:C196592 B262128:C262128 B327664:C327664 B393200:C393200 B458736:C458736 B524272:C524272 B589808:C589808 B655344:C655344 B720880:C720880 B786416:C786416 B851952:C851952 B917488:C917488 B983024:C983024">
      <formula1>zna12345</formula1>
    </dataValidation>
    <dataValidation type="list" allowBlank="1" showInputMessage="1" showErrorMessage="1" sqref="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JB65499 SX65499 ACT65499 AMP65499 AWL65499 BGH65499 BQD65499 BZZ65499 CJV65499 CTR65499 DDN65499 DNJ65499 DXF65499 EHB65499 EQX65499 FAT65499 FKP65499 FUL65499 GEH65499 GOD65499 GXZ65499 HHV65499 HRR65499 IBN65499 ILJ65499 IVF65499 JFB65499 JOX65499 JYT65499 KIP65499 KSL65499 LCH65499 LMD65499 LVZ65499 MFV65499 MPR65499 MZN65499 NJJ65499 NTF65499 ODB65499 OMX65499 OWT65499 PGP65499 PQL65499 QAH65499 QKD65499 QTZ65499 RDV65499 RNR65499 RXN65499 SHJ65499 SRF65499 TBB65499 TKX65499 TUT65499 UEP65499 UOL65499 UYH65499 VID65499 VRZ65499 WBV65499 WLR65499 WVN65499 JB131035 SX131035 ACT131035 AMP131035 AWL131035 BGH131035 BQD131035 BZZ131035 CJV131035 CTR131035 DDN131035 DNJ131035 DXF131035 EHB131035 EQX131035 FAT131035 FKP131035 FUL131035 GEH131035 GOD131035 GXZ131035 HHV131035 HRR131035 IBN131035 ILJ131035 IVF131035 JFB131035 JOX131035 JYT131035 KIP131035 KSL131035 LCH131035 LMD131035 LVZ131035 MFV131035 MPR131035 MZN131035 NJJ131035 NTF131035 ODB131035 OMX131035 OWT131035 PGP131035 PQL131035 QAH131035 QKD131035 QTZ131035 RDV131035 RNR131035 RXN131035 SHJ131035 SRF131035 TBB131035 TKX131035 TUT131035 UEP131035 UOL131035 UYH131035 VID131035 VRZ131035 WBV131035 WLR131035 WVN131035 JB196571 SX196571 ACT196571 AMP196571 AWL196571 BGH196571 BQD196571 BZZ196571 CJV196571 CTR196571 DDN196571 DNJ196571 DXF196571 EHB196571 EQX196571 FAT196571 FKP196571 FUL196571 GEH196571 GOD196571 GXZ196571 HHV196571 HRR196571 IBN196571 ILJ196571 IVF196571 JFB196571 JOX196571 JYT196571 KIP196571 KSL196571 LCH196571 LMD196571 LVZ196571 MFV196571 MPR196571 MZN196571 NJJ196571 NTF196571 ODB196571 OMX196571 OWT196571 PGP196571 PQL196571 QAH196571 QKD196571 QTZ196571 RDV196571 RNR196571 RXN196571 SHJ196571 SRF196571 TBB196571 TKX196571 TUT196571 UEP196571 UOL196571 UYH196571 VID196571 VRZ196571 WBV196571 WLR196571 WVN196571 JB262107 SX262107 ACT262107 AMP262107 AWL262107 BGH262107 BQD262107 BZZ262107 CJV262107 CTR262107 DDN262107 DNJ262107 DXF262107 EHB262107 EQX262107 FAT262107 FKP262107 FUL262107 GEH262107 GOD262107 GXZ262107 HHV262107 HRR262107 IBN262107 ILJ262107 IVF262107 JFB262107 JOX262107 JYT262107 KIP262107 KSL262107 LCH262107 LMD262107 LVZ262107 MFV262107 MPR262107 MZN262107 NJJ262107 NTF262107 ODB262107 OMX262107 OWT262107 PGP262107 PQL262107 QAH262107 QKD262107 QTZ262107 RDV262107 RNR262107 RXN262107 SHJ262107 SRF262107 TBB262107 TKX262107 TUT262107 UEP262107 UOL262107 UYH262107 VID262107 VRZ262107 WBV262107 WLR262107 WVN262107 JB327643 SX327643 ACT327643 AMP327643 AWL327643 BGH327643 BQD327643 BZZ327643 CJV327643 CTR327643 DDN327643 DNJ327643 DXF327643 EHB327643 EQX327643 FAT327643 FKP327643 FUL327643 GEH327643 GOD327643 GXZ327643 HHV327643 HRR327643 IBN327643 ILJ327643 IVF327643 JFB327643 JOX327643 JYT327643 KIP327643 KSL327643 LCH327643 LMD327643 LVZ327643 MFV327643 MPR327643 MZN327643 NJJ327643 NTF327643 ODB327643 OMX327643 OWT327643 PGP327643 PQL327643 QAH327643 QKD327643 QTZ327643 RDV327643 RNR327643 RXN327643 SHJ327643 SRF327643 TBB327643 TKX327643 TUT327643 UEP327643 UOL327643 UYH327643 VID327643 VRZ327643 WBV327643 WLR327643 WVN327643 JB393179 SX393179 ACT393179 AMP393179 AWL393179 BGH393179 BQD393179 BZZ393179 CJV393179 CTR393179 DDN393179 DNJ393179 DXF393179 EHB393179 EQX393179 FAT393179 FKP393179 FUL393179 GEH393179 GOD393179 GXZ393179 HHV393179 HRR393179 IBN393179 ILJ393179 IVF393179 JFB393179 JOX393179 JYT393179 KIP393179 KSL393179 LCH393179 LMD393179 LVZ393179 MFV393179 MPR393179 MZN393179 NJJ393179 NTF393179 ODB393179 OMX393179 OWT393179 PGP393179 PQL393179 QAH393179 QKD393179 QTZ393179 RDV393179 RNR393179 RXN393179 SHJ393179 SRF393179 TBB393179 TKX393179 TUT393179 UEP393179 UOL393179 UYH393179 VID393179 VRZ393179 WBV393179 WLR393179 WVN393179 JB458715 SX458715 ACT458715 AMP458715 AWL458715 BGH458715 BQD458715 BZZ458715 CJV458715 CTR458715 DDN458715 DNJ458715 DXF458715 EHB458715 EQX458715 FAT458715 FKP458715 FUL458715 GEH458715 GOD458715 GXZ458715 HHV458715 HRR458715 IBN458715 ILJ458715 IVF458715 JFB458715 JOX458715 JYT458715 KIP458715 KSL458715 LCH458715 LMD458715 LVZ458715 MFV458715 MPR458715 MZN458715 NJJ458715 NTF458715 ODB458715 OMX458715 OWT458715 PGP458715 PQL458715 QAH458715 QKD458715 QTZ458715 RDV458715 RNR458715 RXN458715 SHJ458715 SRF458715 TBB458715 TKX458715 TUT458715 UEP458715 UOL458715 UYH458715 VID458715 VRZ458715 WBV458715 WLR458715 WVN458715 JB524251 SX524251 ACT524251 AMP524251 AWL524251 BGH524251 BQD524251 BZZ524251 CJV524251 CTR524251 DDN524251 DNJ524251 DXF524251 EHB524251 EQX524251 FAT524251 FKP524251 FUL524251 GEH524251 GOD524251 GXZ524251 HHV524251 HRR524251 IBN524251 ILJ524251 IVF524251 JFB524251 JOX524251 JYT524251 KIP524251 KSL524251 LCH524251 LMD524251 LVZ524251 MFV524251 MPR524251 MZN524251 NJJ524251 NTF524251 ODB524251 OMX524251 OWT524251 PGP524251 PQL524251 QAH524251 QKD524251 QTZ524251 RDV524251 RNR524251 RXN524251 SHJ524251 SRF524251 TBB524251 TKX524251 TUT524251 UEP524251 UOL524251 UYH524251 VID524251 VRZ524251 WBV524251 WLR524251 WVN524251 JB589787 SX589787 ACT589787 AMP589787 AWL589787 BGH589787 BQD589787 BZZ589787 CJV589787 CTR589787 DDN589787 DNJ589787 DXF589787 EHB589787 EQX589787 FAT589787 FKP589787 FUL589787 GEH589787 GOD589787 GXZ589787 HHV589787 HRR589787 IBN589787 ILJ589787 IVF589787 JFB589787 JOX589787 JYT589787 KIP589787 KSL589787 LCH589787 LMD589787 LVZ589787 MFV589787 MPR589787 MZN589787 NJJ589787 NTF589787 ODB589787 OMX589787 OWT589787 PGP589787 PQL589787 QAH589787 QKD589787 QTZ589787 RDV589787 RNR589787 RXN589787 SHJ589787 SRF589787 TBB589787 TKX589787 TUT589787 UEP589787 UOL589787 UYH589787 VID589787 VRZ589787 WBV589787 WLR589787 WVN589787 JB655323 SX655323 ACT655323 AMP655323 AWL655323 BGH655323 BQD655323 BZZ655323 CJV655323 CTR655323 DDN655323 DNJ655323 DXF655323 EHB655323 EQX655323 FAT655323 FKP655323 FUL655323 GEH655323 GOD655323 GXZ655323 HHV655323 HRR655323 IBN655323 ILJ655323 IVF655323 JFB655323 JOX655323 JYT655323 KIP655323 KSL655323 LCH655323 LMD655323 LVZ655323 MFV655323 MPR655323 MZN655323 NJJ655323 NTF655323 ODB655323 OMX655323 OWT655323 PGP655323 PQL655323 QAH655323 QKD655323 QTZ655323 RDV655323 RNR655323 RXN655323 SHJ655323 SRF655323 TBB655323 TKX655323 TUT655323 UEP655323 UOL655323 UYH655323 VID655323 VRZ655323 WBV655323 WLR655323 WVN655323 JB720859 SX720859 ACT720859 AMP720859 AWL720859 BGH720859 BQD720859 BZZ720859 CJV720859 CTR720859 DDN720859 DNJ720859 DXF720859 EHB720859 EQX720859 FAT720859 FKP720859 FUL720859 GEH720859 GOD720859 GXZ720859 HHV720859 HRR720859 IBN720859 ILJ720859 IVF720859 JFB720859 JOX720859 JYT720859 KIP720859 KSL720859 LCH720859 LMD720859 LVZ720859 MFV720859 MPR720859 MZN720859 NJJ720859 NTF720859 ODB720859 OMX720859 OWT720859 PGP720859 PQL720859 QAH720859 QKD720859 QTZ720859 RDV720859 RNR720859 RXN720859 SHJ720859 SRF720859 TBB720859 TKX720859 TUT720859 UEP720859 UOL720859 UYH720859 VID720859 VRZ720859 WBV720859 WLR720859 WVN720859 JB786395 SX786395 ACT786395 AMP786395 AWL786395 BGH786395 BQD786395 BZZ786395 CJV786395 CTR786395 DDN786395 DNJ786395 DXF786395 EHB786395 EQX786395 FAT786395 FKP786395 FUL786395 GEH786395 GOD786395 GXZ786395 HHV786395 HRR786395 IBN786395 ILJ786395 IVF786395 JFB786395 JOX786395 JYT786395 KIP786395 KSL786395 LCH786395 LMD786395 LVZ786395 MFV786395 MPR786395 MZN786395 NJJ786395 NTF786395 ODB786395 OMX786395 OWT786395 PGP786395 PQL786395 QAH786395 QKD786395 QTZ786395 RDV786395 RNR786395 RXN786395 SHJ786395 SRF786395 TBB786395 TKX786395 TUT786395 UEP786395 UOL786395 UYH786395 VID786395 VRZ786395 WBV786395 WLR786395 WVN786395 JB851931 SX851931 ACT851931 AMP851931 AWL851931 BGH851931 BQD851931 BZZ851931 CJV851931 CTR851931 DDN851931 DNJ851931 DXF851931 EHB851931 EQX851931 FAT851931 FKP851931 FUL851931 GEH851931 GOD851931 GXZ851931 HHV851931 HRR851931 IBN851931 ILJ851931 IVF851931 JFB851931 JOX851931 JYT851931 KIP851931 KSL851931 LCH851931 LMD851931 LVZ851931 MFV851931 MPR851931 MZN851931 NJJ851931 NTF851931 ODB851931 OMX851931 OWT851931 PGP851931 PQL851931 QAH851931 QKD851931 QTZ851931 RDV851931 RNR851931 RXN851931 SHJ851931 SRF851931 TBB851931 TKX851931 TUT851931 UEP851931 UOL851931 UYH851931 VID851931 VRZ851931 WBV851931 WLR851931 WVN851931 JB917467 SX917467 ACT917467 AMP917467 AWL917467 BGH917467 BQD917467 BZZ917467 CJV917467 CTR917467 DDN917467 DNJ917467 DXF917467 EHB917467 EQX917467 FAT917467 FKP917467 FUL917467 GEH917467 GOD917467 GXZ917467 HHV917467 HRR917467 IBN917467 ILJ917467 IVF917467 JFB917467 JOX917467 JYT917467 KIP917467 KSL917467 LCH917467 LMD917467 LVZ917467 MFV917467 MPR917467 MZN917467 NJJ917467 NTF917467 ODB917467 OMX917467 OWT917467 PGP917467 PQL917467 QAH917467 QKD917467 QTZ917467 RDV917467 RNR917467 RXN917467 SHJ917467 SRF917467 TBB917467 TKX917467 TUT917467 UEP917467 UOL917467 UYH917467 VID917467 VRZ917467 WBV917467 WLR917467 WVN917467 JB983003 SX983003 ACT983003 AMP983003 AWL983003 BGH983003 BQD983003 BZZ983003 CJV983003 CTR983003 DDN983003 DNJ983003 DXF983003 EHB983003 EQX983003 FAT983003 FKP983003 FUL983003 GEH983003 GOD983003 GXZ983003 HHV983003 HRR983003 IBN983003 ILJ983003 IVF983003 JFB983003 JOX983003 JYT983003 KIP983003 KSL983003 LCH983003 LMD983003 LVZ983003 MFV983003 MPR983003 MZN983003 NJJ983003 NTF983003 ODB983003 OMX983003 OWT983003 PGP983003 PQL983003 QAH983003 QKD983003 QTZ983003 RDV983003 RNR983003 RXN983003 SHJ983003 SRF983003 TBB983003 TKX983003 TUT983003 UEP983003 UOL983003 UYH983003 VID983003 VRZ983003 WBV983003 WLR983003 WVN983003 B65553:C65553 B131089:C131089 B196625:C196625 B262161:C262161 B327697:C327697 B393233:C393233 B458769:C458769 B524305:C524305 B589841:C589841 B655377:C655377 B720913:C720913 B786449:C786449 B851985:C851985 B917521:C917521 B983057:C983057 B65499:C65499 B131035:C131035 B196571:C196571 B262107:C262107 B327643:C327643 B393179:C393179 B458715:C458715 B524251:C524251 B589787:C589787 B655323:C655323 B720859:C720859 B786395:C786395 B851931:C851931 B917467:C917467 B983003:C983003">
      <formula1>zna123</formula1>
    </dataValidation>
    <dataValidation type="list" allowBlank="1" showInputMessage="1" showErrorMessage="1" sqref="JB65558:JB65559 SX65558:SX65559 ACT65558:ACT65559 AMP65558:AMP65559 AWL65558:AWL65559 BGH65558:BGH65559 BQD65558:BQD65559 BZZ65558:BZZ65559 CJV65558:CJV65559 CTR65558:CTR65559 DDN65558:DDN65559 DNJ65558:DNJ65559 DXF65558:DXF65559 EHB65558:EHB65559 EQX65558:EQX65559 FAT65558:FAT65559 FKP65558:FKP65559 FUL65558:FUL65559 GEH65558:GEH65559 GOD65558:GOD65559 GXZ65558:GXZ65559 HHV65558:HHV65559 HRR65558:HRR65559 IBN65558:IBN65559 ILJ65558:ILJ65559 IVF65558:IVF65559 JFB65558:JFB65559 JOX65558:JOX65559 JYT65558:JYT65559 KIP65558:KIP65559 KSL65558:KSL65559 LCH65558:LCH65559 LMD65558:LMD65559 LVZ65558:LVZ65559 MFV65558:MFV65559 MPR65558:MPR65559 MZN65558:MZN65559 NJJ65558:NJJ65559 NTF65558:NTF65559 ODB65558:ODB65559 OMX65558:OMX65559 OWT65558:OWT65559 PGP65558:PGP65559 PQL65558:PQL65559 QAH65558:QAH65559 QKD65558:QKD65559 QTZ65558:QTZ65559 RDV65558:RDV65559 RNR65558:RNR65559 RXN65558:RXN65559 SHJ65558:SHJ65559 SRF65558:SRF65559 TBB65558:TBB65559 TKX65558:TKX65559 TUT65558:TUT65559 UEP65558:UEP65559 UOL65558:UOL65559 UYH65558:UYH65559 VID65558:VID65559 VRZ65558:VRZ65559 WBV65558:WBV65559 WLR65558:WLR65559 WVN65558:WVN65559 JB131094:JB131095 SX131094:SX131095 ACT131094:ACT131095 AMP131094:AMP131095 AWL131094:AWL131095 BGH131094:BGH131095 BQD131094:BQD131095 BZZ131094:BZZ131095 CJV131094:CJV131095 CTR131094:CTR131095 DDN131094:DDN131095 DNJ131094:DNJ131095 DXF131094:DXF131095 EHB131094:EHB131095 EQX131094:EQX131095 FAT131094:FAT131095 FKP131094:FKP131095 FUL131094:FUL131095 GEH131094:GEH131095 GOD131094:GOD131095 GXZ131094:GXZ131095 HHV131094:HHV131095 HRR131094:HRR131095 IBN131094:IBN131095 ILJ131094:ILJ131095 IVF131094:IVF131095 JFB131094:JFB131095 JOX131094:JOX131095 JYT131094:JYT131095 KIP131094:KIP131095 KSL131094:KSL131095 LCH131094:LCH131095 LMD131094:LMD131095 LVZ131094:LVZ131095 MFV131094:MFV131095 MPR131094:MPR131095 MZN131094:MZN131095 NJJ131094:NJJ131095 NTF131094:NTF131095 ODB131094:ODB131095 OMX131094:OMX131095 OWT131094:OWT131095 PGP131094:PGP131095 PQL131094:PQL131095 QAH131094:QAH131095 QKD131094:QKD131095 QTZ131094:QTZ131095 RDV131094:RDV131095 RNR131094:RNR131095 RXN131094:RXN131095 SHJ131094:SHJ131095 SRF131094:SRF131095 TBB131094:TBB131095 TKX131094:TKX131095 TUT131094:TUT131095 UEP131094:UEP131095 UOL131094:UOL131095 UYH131094:UYH131095 VID131094:VID131095 VRZ131094:VRZ131095 WBV131094:WBV131095 WLR131094:WLR131095 WVN131094:WVN131095 JB196630:JB196631 SX196630:SX196631 ACT196630:ACT196631 AMP196630:AMP196631 AWL196630:AWL196631 BGH196630:BGH196631 BQD196630:BQD196631 BZZ196630:BZZ196631 CJV196630:CJV196631 CTR196630:CTR196631 DDN196630:DDN196631 DNJ196630:DNJ196631 DXF196630:DXF196631 EHB196630:EHB196631 EQX196630:EQX196631 FAT196630:FAT196631 FKP196630:FKP196631 FUL196630:FUL196631 GEH196630:GEH196631 GOD196630:GOD196631 GXZ196630:GXZ196631 HHV196630:HHV196631 HRR196630:HRR196631 IBN196630:IBN196631 ILJ196630:ILJ196631 IVF196630:IVF196631 JFB196630:JFB196631 JOX196630:JOX196631 JYT196630:JYT196631 KIP196630:KIP196631 KSL196630:KSL196631 LCH196630:LCH196631 LMD196630:LMD196631 LVZ196630:LVZ196631 MFV196630:MFV196631 MPR196630:MPR196631 MZN196630:MZN196631 NJJ196630:NJJ196631 NTF196630:NTF196631 ODB196630:ODB196631 OMX196630:OMX196631 OWT196630:OWT196631 PGP196630:PGP196631 PQL196630:PQL196631 QAH196630:QAH196631 QKD196630:QKD196631 QTZ196630:QTZ196631 RDV196630:RDV196631 RNR196630:RNR196631 RXN196630:RXN196631 SHJ196630:SHJ196631 SRF196630:SRF196631 TBB196630:TBB196631 TKX196630:TKX196631 TUT196630:TUT196631 UEP196630:UEP196631 UOL196630:UOL196631 UYH196630:UYH196631 VID196630:VID196631 VRZ196630:VRZ196631 WBV196630:WBV196631 WLR196630:WLR196631 WVN196630:WVN196631 JB262166:JB262167 SX262166:SX262167 ACT262166:ACT262167 AMP262166:AMP262167 AWL262166:AWL262167 BGH262166:BGH262167 BQD262166:BQD262167 BZZ262166:BZZ262167 CJV262166:CJV262167 CTR262166:CTR262167 DDN262166:DDN262167 DNJ262166:DNJ262167 DXF262166:DXF262167 EHB262166:EHB262167 EQX262166:EQX262167 FAT262166:FAT262167 FKP262166:FKP262167 FUL262166:FUL262167 GEH262166:GEH262167 GOD262166:GOD262167 GXZ262166:GXZ262167 HHV262166:HHV262167 HRR262166:HRR262167 IBN262166:IBN262167 ILJ262166:ILJ262167 IVF262166:IVF262167 JFB262166:JFB262167 JOX262166:JOX262167 JYT262166:JYT262167 KIP262166:KIP262167 KSL262166:KSL262167 LCH262166:LCH262167 LMD262166:LMD262167 LVZ262166:LVZ262167 MFV262166:MFV262167 MPR262166:MPR262167 MZN262166:MZN262167 NJJ262166:NJJ262167 NTF262166:NTF262167 ODB262166:ODB262167 OMX262166:OMX262167 OWT262166:OWT262167 PGP262166:PGP262167 PQL262166:PQL262167 QAH262166:QAH262167 QKD262166:QKD262167 QTZ262166:QTZ262167 RDV262166:RDV262167 RNR262166:RNR262167 RXN262166:RXN262167 SHJ262166:SHJ262167 SRF262166:SRF262167 TBB262166:TBB262167 TKX262166:TKX262167 TUT262166:TUT262167 UEP262166:UEP262167 UOL262166:UOL262167 UYH262166:UYH262167 VID262166:VID262167 VRZ262166:VRZ262167 WBV262166:WBV262167 WLR262166:WLR262167 WVN262166:WVN262167 JB327702:JB327703 SX327702:SX327703 ACT327702:ACT327703 AMP327702:AMP327703 AWL327702:AWL327703 BGH327702:BGH327703 BQD327702:BQD327703 BZZ327702:BZZ327703 CJV327702:CJV327703 CTR327702:CTR327703 DDN327702:DDN327703 DNJ327702:DNJ327703 DXF327702:DXF327703 EHB327702:EHB327703 EQX327702:EQX327703 FAT327702:FAT327703 FKP327702:FKP327703 FUL327702:FUL327703 GEH327702:GEH327703 GOD327702:GOD327703 GXZ327702:GXZ327703 HHV327702:HHV327703 HRR327702:HRR327703 IBN327702:IBN327703 ILJ327702:ILJ327703 IVF327702:IVF327703 JFB327702:JFB327703 JOX327702:JOX327703 JYT327702:JYT327703 KIP327702:KIP327703 KSL327702:KSL327703 LCH327702:LCH327703 LMD327702:LMD327703 LVZ327702:LVZ327703 MFV327702:MFV327703 MPR327702:MPR327703 MZN327702:MZN327703 NJJ327702:NJJ327703 NTF327702:NTF327703 ODB327702:ODB327703 OMX327702:OMX327703 OWT327702:OWT327703 PGP327702:PGP327703 PQL327702:PQL327703 QAH327702:QAH327703 QKD327702:QKD327703 QTZ327702:QTZ327703 RDV327702:RDV327703 RNR327702:RNR327703 RXN327702:RXN327703 SHJ327702:SHJ327703 SRF327702:SRF327703 TBB327702:TBB327703 TKX327702:TKX327703 TUT327702:TUT327703 UEP327702:UEP327703 UOL327702:UOL327703 UYH327702:UYH327703 VID327702:VID327703 VRZ327702:VRZ327703 WBV327702:WBV327703 WLR327702:WLR327703 WVN327702:WVN327703 JB393238:JB393239 SX393238:SX393239 ACT393238:ACT393239 AMP393238:AMP393239 AWL393238:AWL393239 BGH393238:BGH393239 BQD393238:BQD393239 BZZ393238:BZZ393239 CJV393238:CJV393239 CTR393238:CTR393239 DDN393238:DDN393239 DNJ393238:DNJ393239 DXF393238:DXF393239 EHB393238:EHB393239 EQX393238:EQX393239 FAT393238:FAT393239 FKP393238:FKP393239 FUL393238:FUL393239 GEH393238:GEH393239 GOD393238:GOD393239 GXZ393238:GXZ393239 HHV393238:HHV393239 HRR393238:HRR393239 IBN393238:IBN393239 ILJ393238:ILJ393239 IVF393238:IVF393239 JFB393238:JFB393239 JOX393238:JOX393239 JYT393238:JYT393239 KIP393238:KIP393239 KSL393238:KSL393239 LCH393238:LCH393239 LMD393238:LMD393239 LVZ393238:LVZ393239 MFV393238:MFV393239 MPR393238:MPR393239 MZN393238:MZN393239 NJJ393238:NJJ393239 NTF393238:NTF393239 ODB393238:ODB393239 OMX393238:OMX393239 OWT393238:OWT393239 PGP393238:PGP393239 PQL393238:PQL393239 QAH393238:QAH393239 QKD393238:QKD393239 QTZ393238:QTZ393239 RDV393238:RDV393239 RNR393238:RNR393239 RXN393238:RXN393239 SHJ393238:SHJ393239 SRF393238:SRF393239 TBB393238:TBB393239 TKX393238:TKX393239 TUT393238:TUT393239 UEP393238:UEP393239 UOL393238:UOL393239 UYH393238:UYH393239 VID393238:VID393239 VRZ393238:VRZ393239 WBV393238:WBV393239 WLR393238:WLR393239 WVN393238:WVN393239 JB458774:JB458775 SX458774:SX458775 ACT458774:ACT458775 AMP458774:AMP458775 AWL458774:AWL458775 BGH458774:BGH458775 BQD458774:BQD458775 BZZ458774:BZZ458775 CJV458774:CJV458775 CTR458774:CTR458775 DDN458774:DDN458775 DNJ458774:DNJ458775 DXF458774:DXF458775 EHB458774:EHB458775 EQX458774:EQX458775 FAT458774:FAT458775 FKP458774:FKP458775 FUL458774:FUL458775 GEH458774:GEH458775 GOD458774:GOD458775 GXZ458774:GXZ458775 HHV458774:HHV458775 HRR458774:HRR458775 IBN458774:IBN458775 ILJ458774:ILJ458775 IVF458774:IVF458775 JFB458774:JFB458775 JOX458774:JOX458775 JYT458774:JYT458775 KIP458774:KIP458775 KSL458774:KSL458775 LCH458774:LCH458775 LMD458774:LMD458775 LVZ458774:LVZ458775 MFV458774:MFV458775 MPR458774:MPR458775 MZN458774:MZN458775 NJJ458774:NJJ458775 NTF458774:NTF458775 ODB458774:ODB458775 OMX458774:OMX458775 OWT458774:OWT458775 PGP458774:PGP458775 PQL458774:PQL458775 QAH458774:QAH458775 QKD458774:QKD458775 QTZ458774:QTZ458775 RDV458774:RDV458775 RNR458774:RNR458775 RXN458774:RXN458775 SHJ458774:SHJ458775 SRF458774:SRF458775 TBB458774:TBB458775 TKX458774:TKX458775 TUT458774:TUT458775 UEP458774:UEP458775 UOL458774:UOL458775 UYH458774:UYH458775 VID458774:VID458775 VRZ458774:VRZ458775 WBV458774:WBV458775 WLR458774:WLR458775 WVN458774:WVN458775 JB524310:JB524311 SX524310:SX524311 ACT524310:ACT524311 AMP524310:AMP524311 AWL524310:AWL524311 BGH524310:BGH524311 BQD524310:BQD524311 BZZ524310:BZZ524311 CJV524310:CJV524311 CTR524310:CTR524311 DDN524310:DDN524311 DNJ524310:DNJ524311 DXF524310:DXF524311 EHB524310:EHB524311 EQX524310:EQX524311 FAT524310:FAT524311 FKP524310:FKP524311 FUL524310:FUL524311 GEH524310:GEH524311 GOD524310:GOD524311 GXZ524310:GXZ524311 HHV524310:HHV524311 HRR524310:HRR524311 IBN524310:IBN524311 ILJ524310:ILJ524311 IVF524310:IVF524311 JFB524310:JFB524311 JOX524310:JOX524311 JYT524310:JYT524311 KIP524310:KIP524311 KSL524310:KSL524311 LCH524310:LCH524311 LMD524310:LMD524311 LVZ524310:LVZ524311 MFV524310:MFV524311 MPR524310:MPR524311 MZN524310:MZN524311 NJJ524310:NJJ524311 NTF524310:NTF524311 ODB524310:ODB524311 OMX524310:OMX524311 OWT524310:OWT524311 PGP524310:PGP524311 PQL524310:PQL524311 QAH524310:QAH524311 QKD524310:QKD524311 QTZ524310:QTZ524311 RDV524310:RDV524311 RNR524310:RNR524311 RXN524310:RXN524311 SHJ524310:SHJ524311 SRF524310:SRF524311 TBB524310:TBB524311 TKX524310:TKX524311 TUT524310:TUT524311 UEP524310:UEP524311 UOL524310:UOL524311 UYH524310:UYH524311 VID524310:VID524311 VRZ524310:VRZ524311 WBV524310:WBV524311 WLR524310:WLR524311 WVN524310:WVN524311 JB589846:JB589847 SX589846:SX589847 ACT589846:ACT589847 AMP589846:AMP589847 AWL589846:AWL589847 BGH589846:BGH589847 BQD589846:BQD589847 BZZ589846:BZZ589847 CJV589846:CJV589847 CTR589846:CTR589847 DDN589846:DDN589847 DNJ589846:DNJ589847 DXF589846:DXF589847 EHB589846:EHB589847 EQX589846:EQX589847 FAT589846:FAT589847 FKP589846:FKP589847 FUL589846:FUL589847 GEH589846:GEH589847 GOD589846:GOD589847 GXZ589846:GXZ589847 HHV589846:HHV589847 HRR589846:HRR589847 IBN589846:IBN589847 ILJ589846:ILJ589847 IVF589846:IVF589847 JFB589846:JFB589847 JOX589846:JOX589847 JYT589846:JYT589847 KIP589846:KIP589847 KSL589846:KSL589847 LCH589846:LCH589847 LMD589846:LMD589847 LVZ589846:LVZ589847 MFV589846:MFV589847 MPR589846:MPR589847 MZN589846:MZN589847 NJJ589846:NJJ589847 NTF589846:NTF589847 ODB589846:ODB589847 OMX589846:OMX589847 OWT589846:OWT589847 PGP589846:PGP589847 PQL589846:PQL589847 QAH589846:QAH589847 QKD589846:QKD589847 QTZ589846:QTZ589847 RDV589846:RDV589847 RNR589846:RNR589847 RXN589846:RXN589847 SHJ589846:SHJ589847 SRF589846:SRF589847 TBB589846:TBB589847 TKX589846:TKX589847 TUT589846:TUT589847 UEP589846:UEP589847 UOL589846:UOL589847 UYH589846:UYH589847 VID589846:VID589847 VRZ589846:VRZ589847 WBV589846:WBV589847 WLR589846:WLR589847 WVN589846:WVN589847 JB655382:JB655383 SX655382:SX655383 ACT655382:ACT655383 AMP655382:AMP655383 AWL655382:AWL655383 BGH655382:BGH655383 BQD655382:BQD655383 BZZ655382:BZZ655383 CJV655382:CJV655383 CTR655382:CTR655383 DDN655382:DDN655383 DNJ655382:DNJ655383 DXF655382:DXF655383 EHB655382:EHB655383 EQX655382:EQX655383 FAT655382:FAT655383 FKP655382:FKP655383 FUL655382:FUL655383 GEH655382:GEH655383 GOD655382:GOD655383 GXZ655382:GXZ655383 HHV655382:HHV655383 HRR655382:HRR655383 IBN655382:IBN655383 ILJ655382:ILJ655383 IVF655382:IVF655383 JFB655382:JFB655383 JOX655382:JOX655383 JYT655382:JYT655383 KIP655382:KIP655383 KSL655382:KSL655383 LCH655382:LCH655383 LMD655382:LMD655383 LVZ655382:LVZ655383 MFV655382:MFV655383 MPR655382:MPR655383 MZN655382:MZN655383 NJJ655382:NJJ655383 NTF655382:NTF655383 ODB655382:ODB655383 OMX655382:OMX655383 OWT655382:OWT655383 PGP655382:PGP655383 PQL655382:PQL655383 QAH655382:QAH655383 QKD655382:QKD655383 QTZ655382:QTZ655383 RDV655382:RDV655383 RNR655382:RNR655383 RXN655382:RXN655383 SHJ655382:SHJ655383 SRF655382:SRF655383 TBB655382:TBB655383 TKX655382:TKX655383 TUT655382:TUT655383 UEP655382:UEP655383 UOL655382:UOL655383 UYH655382:UYH655383 VID655382:VID655383 VRZ655382:VRZ655383 WBV655382:WBV655383 WLR655382:WLR655383 WVN655382:WVN655383 JB720918:JB720919 SX720918:SX720919 ACT720918:ACT720919 AMP720918:AMP720919 AWL720918:AWL720919 BGH720918:BGH720919 BQD720918:BQD720919 BZZ720918:BZZ720919 CJV720918:CJV720919 CTR720918:CTR720919 DDN720918:DDN720919 DNJ720918:DNJ720919 DXF720918:DXF720919 EHB720918:EHB720919 EQX720918:EQX720919 FAT720918:FAT720919 FKP720918:FKP720919 FUL720918:FUL720919 GEH720918:GEH720919 GOD720918:GOD720919 GXZ720918:GXZ720919 HHV720918:HHV720919 HRR720918:HRR720919 IBN720918:IBN720919 ILJ720918:ILJ720919 IVF720918:IVF720919 JFB720918:JFB720919 JOX720918:JOX720919 JYT720918:JYT720919 KIP720918:KIP720919 KSL720918:KSL720919 LCH720918:LCH720919 LMD720918:LMD720919 LVZ720918:LVZ720919 MFV720918:MFV720919 MPR720918:MPR720919 MZN720918:MZN720919 NJJ720918:NJJ720919 NTF720918:NTF720919 ODB720918:ODB720919 OMX720918:OMX720919 OWT720918:OWT720919 PGP720918:PGP720919 PQL720918:PQL720919 QAH720918:QAH720919 QKD720918:QKD720919 QTZ720918:QTZ720919 RDV720918:RDV720919 RNR720918:RNR720919 RXN720918:RXN720919 SHJ720918:SHJ720919 SRF720918:SRF720919 TBB720918:TBB720919 TKX720918:TKX720919 TUT720918:TUT720919 UEP720918:UEP720919 UOL720918:UOL720919 UYH720918:UYH720919 VID720918:VID720919 VRZ720918:VRZ720919 WBV720918:WBV720919 WLR720918:WLR720919 WVN720918:WVN720919 JB786454:JB786455 SX786454:SX786455 ACT786454:ACT786455 AMP786454:AMP786455 AWL786454:AWL786455 BGH786454:BGH786455 BQD786454:BQD786455 BZZ786454:BZZ786455 CJV786454:CJV786455 CTR786454:CTR786455 DDN786454:DDN786455 DNJ786454:DNJ786455 DXF786454:DXF786455 EHB786454:EHB786455 EQX786454:EQX786455 FAT786454:FAT786455 FKP786454:FKP786455 FUL786454:FUL786455 GEH786454:GEH786455 GOD786454:GOD786455 GXZ786454:GXZ786455 HHV786454:HHV786455 HRR786454:HRR786455 IBN786454:IBN786455 ILJ786454:ILJ786455 IVF786454:IVF786455 JFB786454:JFB786455 JOX786454:JOX786455 JYT786454:JYT786455 KIP786454:KIP786455 KSL786454:KSL786455 LCH786454:LCH786455 LMD786454:LMD786455 LVZ786454:LVZ786455 MFV786454:MFV786455 MPR786454:MPR786455 MZN786454:MZN786455 NJJ786454:NJJ786455 NTF786454:NTF786455 ODB786454:ODB786455 OMX786454:OMX786455 OWT786454:OWT786455 PGP786454:PGP786455 PQL786454:PQL786455 QAH786454:QAH786455 QKD786454:QKD786455 QTZ786454:QTZ786455 RDV786454:RDV786455 RNR786454:RNR786455 RXN786454:RXN786455 SHJ786454:SHJ786455 SRF786454:SRF786455 TBB786454:TBB786455 TKX786454:TKX786455 TUT786454:TUT786455 UEP786454:UEP786455 UOL786454:UOL786455 UYH786454:UYH786455 VID786454:VID786455 VRZ786454:VRZ786455 WBV786454:WBV786455 WLR786454:WLR786455 WVN786454:WVN786455 JB851990:JB851991 SX851990:SX851991 ACT851990:ACT851991 AMP851990:AMP851991 AWL851990:AWL851991 BGH851990:BGH851991 BQD851990:BQD851991 BZZ851990:BZZ851991 CJV851990:CJV851991 CTR851990:CTR851991 DDN851990:DDN851991 DNJ851990:DNJ851991 DXF851990:DXF851991 EHB851990:EHB851991 EQX851990:EQX851991 FAT851990:FAT851991 FKP851990:FKP851991 FUL851990:FUL851991 GEH851990:GEH851991 GOD851990:GOD851991 GXZ851990:GXZ851991 HHV851990:HHV851991 HRR851990:HRR851991 IBN851990:IBN851991 ILJ851990:ILJ851991 IVF851990:IVF851991 JFB851990:JFB851991 JOX851990:JOX851991 JYT851990:JYT851991 KIP851990:KIP851991 KSL851990:KSL851991 LCH851990:LCH851991 LMD851990:LMD851991 LVZ851990:LVZ851991 MFV851990:MFV851991 MPR851990:MPR851991 MZN851990:MZN851991 NJJ851990:NJJ851991 NTF851990:NTF851991 ODB851990:ODB851991 OMX851990:OMX851991 OWT851990:OWT851991 PGP851990:PGP851991 PQL851990:PQL851991 QAH851990:QAH851991 QKD851990:QKD851991 QTZ851990:QTZ851991 RDV851990:RDV851991 RNR851990:RNR851991 RXN851990:RXN851991 SHJ851990:SHJ851991 SRF851990:SRF851991 TBB851990:TBB851991 TKX851990:TKX851991 TUT851990:TUT851991 UEP851990:UEP851991 UOL851990:UOL851991 UYH851990:UYH851991 VID851990:VID851991 VRZ851990:VRZ851991 WBV851990:WBV851991 WLR851990:WLR851991 WVN851990:WVN851991 JB917526:JB917527 SX917526:SX917527 ACT917526:ACT917527 AMP917526:AMP917527 AWL917526:AWL917527 BGH917526:BGH917527 BQD917526:BQD917527 BZZ917526:BZZ917527 CJV917526:CJV917527 CTR917526:CTR917527 DDN917526:DDN917527 DNJ917526:DNJ917527 DXF917526:DXF917527 EHB917526:EHB917527 EQX917526:EQX917527 FAT917526:FAT917527 FKP917526:FKP917527 FUL917526:FUL917527 GEH917526:GEH917527 GOD917526:GOD917527 GXZ917526:GXZ917527 HHV917526:HHV917527 HRR917526:HRR917527 IBN917526:IBN917527 ILJ917526:ILJ917527 IVF917526:IVF917527 JFB917526:JFB917527 JOX917526:JOX917527 JYT917526:JYT917527 KIP917526:KIP917527 KSL917526:KSL917527 LCH917526:LCH917527 LMD917526:LMD917527 LVZ917526:LVZ917527 MFV917526:MFV917527 MPR917526:MPR917527 MZN917526:MZN917527 NJJ917526:NJJ917527 NTF917526:NTF917527 ODB917526:ODB917527 OMX917526:OMX917527 OWT917526:OWT917527 PGP917526:PGP917527 PQL917526:PQL917527 QAH917526:QAH917527 QKD917526:QKD917527 QTZ917526:QTZ917527 RDV917526:RDV917527 RNR917526:RNR917527 RXN917526:RXN917527 SHJ917526:SHJ917527 SRF917526:SRF917527 TBB917526:TBB917527 TKX917526:TKX917527 TUT917526:TUT917527 UEP917526:UEP917527 UOL917526:UOL917527 UYH917526:UYH917527 VID917526:VID917527 VRZ917526:VRZ917527 WBV917526:WBV917527 WLR917526:WLR917527 WVN917526:WVN917527 JB983062:JB983063 SX983062:SX983063 ACT983062:ACT983063 AMP983062:AMP983063 AWL983062:AWL983063 BGH983062:BGH983063 BQD983062:BQD983063 BZZ983062:BZZ983063 CJV983062:CJV983063 CTR983062:CTR983063 DDN983062:DDN983063 DNJ983062:DNJ983063 DXF983062:DXF983063 EHB983062:EHB983063 EQX983062:EQX983063 FAT983062:FAT983063 FKP983062:FKP983063 FUL983062:FUL983063 GEH983062:GEH983063 GOD983062:GOD983063 GXZ983062:GXZ983063 HHV983062:HHV983063 HRR983062:HRR983063 IBN983062:IBN983063 ILJ983062:ILJ983063 IVF983062:IVF983063 JFB983062:JFB983063 JOX983062:JOX983063 JYT983062:JYT983063 KIP983062:KIP983063 KSL983062:KSL983063 LCH983062:LCH983063 LMD983062:LMD983063 LVZ983062:LVZ983063 MFV983062:MFV983063 MPR983062:MPR983063 MZN983062:MZN983063 NJJ983062:NJJ983063 NTF983062:NTF983063 ODB983062:ODB983063 OMX983062:OMX983063 OWT983062:OWT983063 PGP983062:PGP983063 PQL983062:PQL983063 QAH983062:QAH983063 QKD983062:QKD983063 QTZ983062:QTZ983063 RDV983062:RDV983063 RNR983062:RNR983063 RXN983062:RXN983063 SHJ983062:SHJ983063 SRF983062:SRF983063 TBB983062:TBB983063 TKX983062:TKX983063 TUT983062:TUT983063 UEP983062:UEP983063 UOL983062:UOL983063 UYH983062:UYH983063 VID983062:VID983063 VRZ983062:VRZ983063 WBV983062:WBV983063 WLR983062:WLR983063 WVN983062:WVN983063 B65558:C65559 B131094:C131095 B196630:C196631 B262166:C262167 B327702:C327703 B393238:C393239 B458774:C458775 B524310:C524311 B589846:C589847 B655382:C655383 B720918:C720919 B786454:C786455 B851990:C851991 B917526:C917527 B983062:C983063">
      <formula1>z2na</formula1>
    </dataValidation>
    <dataValidation type="list" allowBlank="1" showInputMessage="1" showErrorMessage="1" sqref="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WVN983036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JB65508 SX65508 ACT65508 AMP65508 AWL65508 BGH65508 BQD65508 BZZ65508 CJV65508 CTR65508 DDN65508 DNJ65508 DXF65508 EHB65508 EQX65508 FAT65508 FKP65508 FUL65508 GEH65508 GOD65508 GXZ65508 HHV65508 HRR65508 IBN65508 ILJ65508 IVF65508 JFB65508 JOX65508 JYT65508 KIP65508 KSL65508 LCH65508 LMD65508 LVZ65508 MFV65508 MPR65508 MZN65508 NJJ65508 NTF65508 ODB65508 OMX65508 OWT65508 PGP65508 PQL65508 QAH65508 QKD65508 QTZ65508 RDV65508 RNR65508 RXN65508 SHJ65508 SRF65508 TBB65508 TKX65508 TUT65508 UEP65508 UOL65508 UYH65508 VID65508 VRZ65508 WBV65508 WLR65508 WVN65508 JB131044 SX131044 ACT131044 AMP131044 AWL131044 BGH131044 BQD131044 BZZ131044 CJV131044 CTR131044 DDN131044 DNJ131044 DXF131044 EHB131044 EQX131044 FAT131044 FKP131044 FUL131044 GEH131044 GOD131044 GXZ131044 HHV131044 HRR131044 IBN131044 ILJ131044 IVF131044 JFB131044 JOX131044 JYT131044 KIP131044 KSL131044 LCH131044 LMD131044 LVZ131044 MFV131044 MPR131044 MZN131044 NJJ131044 NTF131044 ODB131044 OMX131044 OWT131044 PGP131044 PQL131044 QAH131044 QKD131044 QTZ131044 RDV131044 RNR131044 RXN131044 SHJ131044 SRF131044 TBB131044 TKX131044 TUT131044 UEP131044 UOL131044 UYH131044 VID131044 VRZ131044 WBV131044 WLR131044 WVN131044 JB196580 SX196580 ACT196580 AMP196580 AWL196580 BGH196580 BQD196580 BZZ196580 CJV196580 CTR196580 DDN196580 DNJ196580 DXF196580 EHB196580 EQX196580 FAT196580 FKP196580 FUL196580 GEH196580 GOD196580 GXZ196580 HHV196580 HRR196580 IBN196580 ILJ196580 IVF196580 JFB196580 JOX196580 JYT196580 KIP196580 KSL196580 LCH196580 LMD196580 LVZ196580 MFV196580 MPR196580 MZN196580 NJJ196580 NTF196580 ODB196580 OMX196580 OWT196580 PGP196580 PQL196580 QAH196580 QKD196580 QTZ196580 RDV196580 RNR196580 RXN196580 SHJ196580 SRF196580 TBB196580 TKX196580 TUT196580 UEP196580 UOL196580 UYH196580 VID196580 VRZ196580 WBV196580 WLR196580 WVN196580 JB262116 SX262116 ACT262116 AMP262116 AWL262116 BGH262116 BQD262116 BZZ262116 CJV262116 CTR262116 DDN262116 DNJ262116 DXF262116 EHB262116 EQX262116 FAT262116 FKP262116 FUL262116 GEH262116 GOD262116 GXZ262116 HHV262116 HRR262116 IBN262116 ILJ262116 IVF262116 JFB262116 JOX262116 JYT262116 KIP262116 KSL262116 LCH262116 LMD262116 LVZ262116 MFV262116 MPR262116 MZN262116 NJJ262116 NTF262116 ODB262116 OMX262116 OWT262116 PGP262116 PQL262116 QAH262116 QKD262116 QTZ262116 RDV262116 RNR262116 RXN262116 SHJ262116 SRF262116 TBB262116 TKX262116 TUT262116 UEP262116 UOL262116 UYH262116 VID262116 VRZ262116 WBV262116 WLR262116 WVN262116 JB327652 SX327652 ACT327652 AMP327652 AWL327652 BGH327652 BQD327652 BZZ327652 CJV327652 CTR327652 DDN327652 DNJ327652 DXF327652 EHB327652 EQX327652 FAT327652 FKP327652 FUL327652 GEH327652 GOD327652 GXZ327652 HHV327652 HRR327652 IBN327652 ILJ327652 IVF327652 JFB327652 JOX327652 JYT327652 KIP327652 KSL327652 LCH327652 LMD327652 LVZ327652 MFV327652 MPR327652 MZN327652 NJJ327652 NTF327652 ODB327652 OMX327652 OWT327652 PGP327652 PQL327652 QAH327652 QKD327652 QTZ327652 RDV327652 RNR327652 RXN327652 SHJ327652 SRF327652 TBB327652 TKX327652 TUT327652 UEP327652 UOL327652 UYH327652 VID327652 VRZ327652 WBV327652 WLR327652 WVN327652 JB393188 SX393188 ACT393188 AMP393188 AWL393188 BGH393188 BQD393188 BZZ393188 CJV393188 CTR393188 DDN393188 DNJ393188 DXF393188 EHB393188 EQX393188 FAT393188 FKP393188 FUL393188 GEH393188 GOD393188 GXZ393188 HHV393188 HRR393188 IBN393188 ILJ393188 IVF393188 JFB393188 JOX393188 JYT393188 KIP393188 KSL393188 LCH393188 LMD393188 LVZ393188 MFV393188 MPR393188 MZN393188 NJJ393188 NTF393188 ODB393188 OMX393188 OWT393188 PGP393188 PQL393188 QAH393188 QKD393188 QTZ393188 RDV393188 RNR393188 RXN393188 SHJ393188 SRF393188 TBB393188 TKX393188 TUT393188 UEP393188 UOL393188 UYH393188 VID393188 VRZ393188 WBV393188 WLR393188 WVN393188 JB458724 SX458724 ACT458724 AMP458724 AWL458724 BGH458724 BQD458724 BZZ458724 CJV458724 CTR458724 DDN458724 DNJ458724 DXF458724 EHB458724 EQX458724 FAT458724 FKP458724 FUL458724 GEH458724 GOD458724 GXZ458724 HHV458724 HRR458724 IBN458724 ILJ458724 IVF458724 JFB458724 JOX458724 JYT458724 KIP458724 KSL458724 LCH458724 LMD458724 LVZ458724 MFV458724 MPR458724 MZN458724 NJJ458724 NTF458724 ODB458724 OMX458724 OWT458724 PGP458724 PQL458724 QAH458724 QKD458724 QTZ458724 RDV458724 RNR458724 RXN458724 SHJ458724 SRF458724 TBB458724 TKX458724 TUT458724 UEP458724 UOL458724 UYH458724 VID458724 VRZ458724 WBV458724 WLR458724 WVN458724 JB524260 SX524260 ACT524260 AMP524260 AWL524260 BGH524260 BQD524260 BZZ524260 CJV524260 CTR524260 DDN524260 DNJ524260 DXF524260 EHB524260 EQX524260 FAT524260 FKP524260 FUL524260 GEH524260 GOD524260 GXZ524260 HHV524260 HRR524260 IBN524260 ILJ524260 IVF524260 JFB524260 JOX524260 JYT524260 KIP524260 KSL524260 LCH524260 LMD524260 LVZ524260 MFV524260 MPR524260 MZN524260 NJJ524260 NTF524260 ODB524260 OMX524260 OWT524260 PGP524260 PQL524260 QAH524260 QKD524260 QTZ524260 RDV524260 RNR524260 RXN524260 SHJ524260 SRF524260 TBB524260 TKX524260 TUT524260 UEP524260 UOL524260 UYH524260 VID524260 VRZ524260 WBV524260 WLR524260 WVN524260 JB589796 SX589796 ACT589796 AMP589796 AWL589796 BGH589796 BQD589796 BZZ589796 CJV589796 CTR589796 DDN589796 DNJ589796 DXF589796 EHB589796 EQX589796 FAT589796 FKP589796 FUL589796 GEH589796 GOD589796 GXZ589796 HHV589796 HRR589796 IBN589796 ILJ589796 IVF589796 JFB589796 JOX589796 JYT589796 KIP589796 KSL589796 LCH589796 LMD589796 LVZ589796 MFV589796 MPR589796 MZN589796 NJJ589796 NTF589796 ODB589796 OMX589796 OWT589796 PGP589796 PQL589796 QAH589796 QKD589796 QTZ589796 RDV589796 RNR589796 RXN589796 SHJ589796 SRF589796 TBB589796 TKX589796 TUT589796 UEP589796 UOL589796 UYH589796 VID589796 VRZ589796 WBV589796 WLR589796 WVN589796 JB655332 SX655332 ACT655332 AMP655332 AWL655332 BGH655332 BQD655332 BZZ655332 CJV655332 CTR655332 DDN655332 DNJ655332 DXF655332 EHB655332 EQX655332 FAT655332 FKP655332 FUL655332 GEH655332 GOD655332 GXZ655332 HHV655332 HRR655332 IBN655332 ILJ655332 IVF655332 JFB655332 JOX655332 JYT655332 KIP655332 KSL655332 LCH655332 LMD655332 LVZ655332 MFV655332 MPR655332 MZN655332 NJJ655332 NTF655332 ODB655332 OMX655332 OWT655332 PGP655332 PQL655332 QAH655332 QKD655332 QTZ655332 RDV655332 RNR655332 RXN655332 SHJ655332 SRF655332 TBB655332 TKX655332 TUT655332 UEP655332 UOL655332 UYH655332 VID655332 VRZ655332 WBV655332 WLR655332 WVN655332 JB720868 SX720868 ACT720868 AMP720868 AWL720868 BGH720868 BQD720868 BZZ720868 CJV720868 CTR720868 DDN720868 DNJ720868 DXF720868 EHB720868 EQX720868 FAT720868 FKP720868 FUL720868 GEH720868 GOD720868 GXZ720868 HHV720868 HRR720868 IBN720868 ILJ720868 IVF720868 JFB720868 JOX720868 JYT720868 KIP720868 KSL720868 LCH720868 LMD720868 LVZ720868 MFV720868 MPR720868 MZN720868 NJJ720868 NTF720868 ODB720868 OMX720868 OWT720868 PGP720868 PQL720868 QAH720868 QKD720868 QTZ720868 RDV720868 RNR720868 RXN720868 SHJ720868 SRF720868 TBB720868 TKX720868 TUT720868 UEP720868 UOL720868 UYH720868 VID720868 VRZ720868 WBV720868 WLR720868 WVN720868 JB786404 SX786404 ACT786404 AMP786404 AWL786404 BGH786404 BQD786404 BZZ786404 CJV786404 CTR786404 DDN786404 DNJ786404 DXF786404 EHB786404 EQX786404 FAT786404 FKP786404 FUL786404 GEH786404 GOD786404 GXZ786404 HHV786404 HRR786404 IBN786404 ILJ786404 IVF786404 JFB786404 JOX786404 JYT786404 KIP786404 KSL786404 LCH786404 LMD786404 LVZ786404 MFV786404 MPR786404 MZN786404 NJJ786404 NTF786404 ODB786404 OMX786404 OWT786404 PGP786404 PQL786404 QAH786404 QKD786404 QTZ786404 RDV786404 RNR786404 RXN786404 SHJ786404 SRF786404 TBB786404 TKX786404 TUT786404 UEP786404 UOL786404 UYH786404 VID786404 VRZ786404 WBV786404 WLR786404 WVN786404 JB851940 SX851940 ACT851940 AMP851940 AWL851940 BGH851940 BQD851940 BZZ851940 CJV851940 CTR851940 DDN851940 DNJ851940 DXF851940 EHB851940 EQX851940 FAT851940 FKP851940 FUL851940 GEH851940 GOD851940 GXZ851940 HHV851940 HRR851940 IBN851940 ILJ851940 IVF851940 JFB851940 JOX851940 JYT851940 KIP851940 KSL851940 LCH851940 LMD851940 LVZ851940 MFV851940 MPR851940 MZN851940 NJJ851940 NTF851940 ODB851940 OMX851940 OWT851940 PGP851940 PQL851940 QAH851940 QKD851940 QTZ851940 RDV851940 RNR851940 RXN851940 SHJ851940 SRF851940 TBB851940 TKX851940 TUT851940 UEP851940 UOL851940 UYH851940 VID851940 VRZ851940 WBV851940 WLR851940 WVN851940 JB917476 SX917476 ACT917476 AMP917476 AWL917476 BGH917476 BQD917476 BZZ917476 CJV917476 CTR917476 DDN917476 DNJ917476 DXF917476 EHB917476 EQX917476 FAT917476 FKP917476 FUL917476 GEH917476 GOD917476 GXZ917476 HHV917476 HRR917476 IBN917476 ILJ917476 IVF917476 JFB917476 JOX917476 JYT917476 KIP917476 KSL917476 LCH917476 LMD917476 LVZ917476 MFV917476 MPR917476 MZN917476 NJJ917476 NTF917476 ODB917476 OMX917476 OWT917476 PGP917476 PQL917476 QAH917476 QKD917476 QTZ917476 RDV917476 RNR917476 RXN917476 SHJ917476 SRF917476 TBB917476 TKX917476 TUT917476 UEP917476 UOL917476 UYH917476 VID917476 VRZ917476 WBV917476 WLR917476 WVN917476 JB983012 SX983012 ACT983012 AMP983012 AWL983012 BGH983012 BQD983012 BZZ983012 CJV983012 CTR983012 DDN983012 DNJ983012 DXF983012 EHB983012 EQX983012 FAT983012 FKP983012 FUL983012 GEH983012 GOD983012 GXZ983012 HHV983012 HRR983012 IBN983012 ILJ983012 IVF983012 JFB983012 JOX983012 JYT983012 KIP983012 KSL983012 LCH983012 LMD983012 LVZ983012 MFV983012 MPR983012 MZN983012 NJJ983012 NTF983012 ODB983012 OMX983012 OWT983012 PGP983012 PQL983012 QAH983012 QKD983012 QTZ983012 RDV983012 RNR983012 RXN983012 SHJ983012 SRF983012 TBB983012 TKX983012 TUT983012 UEP983012 UOL983012 UYH983012 VID983012 VRZ983012 WBV983012 WLR983012 WVN983012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B65532:C65532 B131068:C131068 B196604:C196604 B262140:C262140 B327676:C327676 B393212:C393212 B458748:C458748 B524284:C524284 B589820:C589820 B655356:C655356 B720892:C720892 B786428:C786428 B851964:C851964 B917500:C917500 B983036:C983036 B65519:C65519 B131055:C131055 B196591:C196591 B262127:C262127 B327663:C327663 B393199:C393199 B458735:C458735 B524271:C524271 B589807:C589807 B655343:C655343 B720879:C720879 B786415:C786415 B851951:C851951 B917487:C917487 B983023:C983023 B65508:C65508 B131044:C131044 B196580:C196580 B262116:C262116 B327652:C327652 B393188:C393188 B458724:C458724 B524260:C524260 B589796:C589796 B655332:C655332 B720868:C720868 B786404:C786404 B851940:C851940 B917476:C917476 B983012:C983012 B65514:C65514 B131050:C131050 B196586:C196586 B262122:C262122 B327658:C327658 B393194:C393194 B458730:C458730 B524266:C524266 B589802:C589802 B655338:C655338 B720874:C720874 B786410:C786410 B851946:C851946 B917482:C917482 B983018:C983018">
      <formula1>zna5</formula1>
    </dataValidation>
    <dataValidation type="list" allowBlank="1" showInputMessage="1" showErrorMessage="1" sqref="JB65509 SX65509 ACT65509 AMP65509 AWL65509 BGH65509 BQD65509 BZZ65509 CJV65509 CTR65509 DDN65509 DNJ65509 DXF65509 EHB65509 EQX65509 FAT65509 FKP65509 FUL65509 GEH65509 GOD65509 GXZ65509 HHV65509 HRR65509 IBN65509 ILJ65509 IVF65509 JFB65509 JOX65509 JYT65509 KIP65509 KSL65509 LCH65509 LMD65509 LVZ65509 MFV65509 MPR65509 MZN65509 NJJ65509 NTF65509 ODB65509 OMX65509 OWT65509 PGP65509 PQL65509 QAH65509 QKD65509 QTZ65509 RDV65509 RNR65509 RXN65509 SHJ65509 SRF65509 TBB65509 TKX65509 TUT65509 UEP65509 UOL65509 UYH65509 VID65509 VRZ65509 WBV65509 WLR65509 WVN65509 JB131045 SX131045 ACT131045 AMP131045 AWL131045 BGH131045 BQD131045 BZZ131045 CJV131045 CTR131045 DDN131045 DNJ131045 DXF131045 EHB131045 EQX131045 FAT131045 FKP131045 FUL131045 GEH131045 GOD131045 GXZ131045 HHV131045 HRR131045 IBN131045 ILJ131045 IVF131045 JFB131045 JOX131045 JYT131045 KIP131045 KSL131045 LCH131045 LMD131045 LVZ131045 MFV131045 MPR131045 MZN131045 NJJ131045 NTF131045 ODB131045 OMX131045 OWT131045 PGP131045 PQL131045 QAH131045 QKD131045 QTZ131045 RDV131045 RNR131045 RXN131045 SHJ131045 SRF131045 TBB131045 TKX131045 TUT131045 UEP131045 UOL131045 UYH131045 VID131045 VRZ131045 WBV131045 WLR131045 WVN131045 JB196581 SX196581 ACT196581 AMP196581 AWL196581 BGH196581 BQD196581 BZZ196581 CJV196581 CTR196581 DDN196581 DNJ196581 DXF196581 EHB196581 EQX196581 FAT196581 FKP196581 FUL196581 GEH196581 GOD196581 GXZ196581 HHV196581 HRR196581 IBN196581 ILJ196581 IVF196581 JFB196581 JOX196581 JYT196581 KIP196581 KSL196581 LCH196581 LMD196581 LVZ196581 MFV196581 MPR196581 MZN196581 NJJ196581 NTF196581 ODB196581 OMX196581 OWT196581 PGP196581 PQL196581 QAH196581 QKD196581 QTZ196581 RDV196581 RNR196581 RXN196581 SHJ196581 SRF196581 TBB196581 TKX196581 TUT196581 UEP196581 UOL196581 UYH196581 VID196581 VRZ196581 WBV196581 WLR196581 WVN196581 JB262117 SX262117 ACT262117 AMP262117 AWL262117 BGH262117 BQD262117 BZZ262117 CJV262117 CTR262117 DDN262117 DNJ262117 DXF262117 EHB262117 EQX262117 FAT262117 FKP262117 FUL262117 GEH262117 GOD262117 GXZ262117 HHV262117 HRR262117 IBN262117 ILJ262117 IVF262117 JFB262117 JOX262117 JYT262117 KIP262117 KSL262117 LCH262117 LMD262117 LVZ262117 MFV262117 MPR262117 MZN262117 NJJ262117 NTF262117 ODB262117 OMX262117 OWT262117 PGP262117 PQL262117 QAH262117 QKD262117 QTZ262117 RDV262117 RNR262117 RXN262117 SHJ262117 SRF262117 TBB262117 TKX262117 TUT262117 UEP262117 UOL262117 UYH262117 VID262117 VRZ262117 WBV262117 WLR262117 WVN262117 JB327653 SX327653 ACT327653 AMP327653 AWL327653 BGH327653 BQD327653 BZZ327653 CJV327653 CTR327653 DDN327653 DNJ327653 DXF327653 EHB327653 EQX327653 FAT327653 FKP327653 FUL327653 GEH327653 GOD327653 GXZ327653 HHV327653 HRR327653 IBN327653 ILJ327653 IVF327653 JFB327653 JOX327653 JYT327653 KIP327653 KSL327653 LCH327653 LMD327653 LVZ327653 MFV327653 MPR327653 MZN327653 NJJ327653 NTF327653 ODB327653 OMX327653 OWT327653 PGP327653 PQL327653 QAH327653 QKD327653 QTZ327653 RDV327653 RNR327653 RXN327653 SHJ327653 SRF327653 TBB327653 TKX327653 TUT327653 UEP327653 UOL327653 UYH327653 VID327653 VRZ327653 WBV327653 WLR327653 WVN327653 JB393189 SX393189 ACT393189 AMP393189 AWL393189 BGH393189 BQD393189 BZZ393189 CJV393189 CTR393189 DDN393189 DNJ393189 DXF393189 EHB393189 EQX393189 FAT393189 FKP393189 FUL393189 GEH393189 GOD393189 GXZ393189 HHV393189 HRR393189 IBN393189 ILJ393189 IVF393189 JFB393189 JOX393189 JYT393189 KIP393189 KSL393189 LCH393189 LMD393189 LVZ393189 MFV393189 MPR393189 MZN393189 NJJ393189 NTF393189 ODB393189 OMX393189 OWT393189 PGP393189 PQL393189 QAH393189 QKD393189 QTZ393189 RDV393189 RNR393189 RXN393189 SHJ393189 SRF393189 TBB393189 TKX393189 TUT393189 UEP393189 UOL393189 UYH393189 VID393189 VRZ393189 WBV393189 WLR393189 WVN393189 JB458725 SX458725 ACT458725 AMP458725 AWL458725 BGH458725 BQD458725 BZZ458725 CJV458725 CTR458725 DDN458725 DNJ458725 DXF458725 EHB458725 EQX458725 FAT458725 FKP458725 FUL458725 GEH458725 GOD458725 GXZ458725 HHV458725 HRR458725 IBN458725 ILJ458725 IVF458725 JFB458725 JOX458725 JYT458725 KIP458725 KSL458725 LCH458725 LMD458725 LVZ458725 MFV458725 MPR458725 MZN458725 NJJ458725 NTF458725 ODB458725 OMX458725 OWT458725 PGP458725 PQL458725 QAH458725 QKD458725 QTZ458725 RDV458725 RNR458725 RXN458725 SHJ458725 SRF458725 TBB458725 TKX458725 TUT458725 UEP458725 UOL458725 UYH458725 VID458725 VRZ458725 WBV458725 WLR458725 WVN458725 JB524261 SX524261 ACT524261 AMP524261 AWL524261 BGH524261 BQD524261 BZZ524261 CJV524261 CTR524261 DDN524261 DNJ524261 DXF524261 EHB524261 EQX524261 FAT524261 FKP524261 FUL524261 GEH524261 GOD524261 GXZ524261 HHV524261 HRR524261 IBN524261 ILJ524261 IVF524261 JFB524261 JOX524261 JYT524261 KIP524261 KSL524261 LCH524261 LMD524261 LVZ524261 MFV524261 MPR524261 MZN524261 NJJ524261 NTF524261 ODB524261 OMX524261 OWT524261 PGP524261 PQL524261 QAH524261 QKD524261 QTZ524261 RDV524261 RNR524261 RXN524261 SHJ524261 SRF524261 TBB524261 TKX524261 TUT524261 UEP524261 UOL524261 UYH524261 VID524261 VRZ524261 WBV524261 WLR524261 WVN524261 JB589797 SX589797 ACT589797 AMP589797 AWL589797 BGH589797 BQD589797 BZZ589797 CJV589797 CTR589797 DDN589797 DNJ589797 DXF589797 EHB589797 EQX589797 FAT589797 FKP589797 FUL589797 GEH589797 GOD589797 GXZ589797 HHV589797 HRR589797 IBN589797 ILJ589797 IVF589797 JFB589797 JOX589797 JYT589797 KIP589797 KSL589797 LCH589797 LMD589797 LVZ589797 MFV589797 MPR589797 MZN589797 NJJ589797 NTF589797 ODB589797 OMX589797 OWT589797 PGP589797 PQL589797 QAH589797 QKD589797 QTZ589797 RDV589797 RNR589797 RXN589797 SHJ589797 SRF589797 TBB589797 TKX589797 TUT589797 UEP589797 UOL589797 UYH589797 VID589797 VRZ589797 WBV589797 WLR589797 WVN589797 JB655333 SX655333 ACT655333 AMP655333 AWL655333 BGH655333 BQD655333 BZZ655333 CJV655333 CTR655333 DDN655333 DNJ655333 DXF655333 EHB655333 EQX655333 FAT655333 FKP655333 FUL655333 GEH655333 GOD655333 GXZ655333 HHV655333 HRR655333 IBN655333 ILJ655333 IVF655333 JFB655333 JOX655333 JYT655333 KIP655333 KSL655333 LCH655333 LMD655333 LVZ655333 MFV655333 MPR655333 MZN655333 NJJ655333 NTF655333 ODB655333 OMX655333 OWT655333 PGP655333 PQL655333 QAH655333 QKD655333 QTZ655333 RDV655333 RNR655333 RXN655333 SHJ655333 SRF655333 TBB655333 TKX655333 TUT655333 UEP655333 UOL655333 UYH655333 VID655333 VRZ655333 WBV655333 WLR655333 WVN655333 JB720869 SX720869 ACT720869 AMP720869 AWL720869 BGH720869 BQD720869 BZZ720869 CJV720869 CTR720869 DDN720869 DNJ720869 DXF720869 EHB720869 EQX720869 FAT720869 FKP720869 FUL720869 GEH720869 GOD720869 GXZ720869 HHV720869 HRR720869 IBN720869 ILJ720869 IVF720869 JFB720869 JOX720869 JYT720869 KIP720869 KSL720869 LCH720869 LMD720869 LVZ720869 MFV720869 MPR720869 MZN720869 NJJ720869 NTF720869 ODB720869 OMX720869 OWT720869 PGP720869 PQL720869 QAH720869 QKD720869 QTZ720869 RDV720869 RNR720869 RXN720869 SHJ720869 SRF720869 TBB720869 TKX720869 TUT720869 UEP720869 UOL720869 UYH720869 VID720869 VRZ720869 WBV720869 WLR720869 WVN720869 JB786405 SX786405 ACT786405 AMP786405 AWL786405 BGH786405 BQD786405 BZZ786405 CJV786405 CTR786405 DDN786405 DNJ786405 DXF786405 EHB786405 EQX786405 FAT786405 FKP786405 FUL786405 GEH786405 GOD786405 GXZ786405 HHV786405 HRR786405 IBN786405 ILJ786405 IVF786405 JFB786405 JOX786405 JYT786405 KIP786405 KSL786405 LCH786405 LMD786405 LVZ786405 MFV786405 MPR786405 MZN786405 NJJ786405 NTF786405 ODB786405 OMX786405 OWT786405 PGP786405 PQL786405 QAH786405 QKD786405 QTZ786405 RDV786405 RNR786405 RXN786405 SHJ786405 SRF786405 TBB786405 TKX786405 TUT786405 UEP786405 UOL786405 UYH786405 VID786405 VRZ786405 WBV786405 WLR786405 WVN786405 JB851941 SX851941 ACT851941 AMP851941 AWL851941 BGH851941 BQD851941 BZZ851941 CJV851941 CTR851941 DDN851941 DNJ851941 DXF851941 EHB851941 EQX851941 FAT851941 FKP851941 FUL851941 GEH851941 GOD851941 GXZ851941 HHV851941 HRR851941 IBN851941 ILJ851941 IVF851941 JFB851941 JOX851941 JYT851941 KIP851941 KSL851941 LCH851941 LMD851941 LVZ851941 MFV851941 MPR851941 MZN851941 NJJ851941 NTF851941 ODB851941 OMX851941 OWT851941 PGP851941 PQL851941 QAH851941 QKD851941 QTZ851941 RDV851941 RNR851941 RXN851941 SHJ851941 SRF851941 TBB851941 TKX851941 TUT851941 UEP851941 UOL851941 UYH851941 VID851941 VRZ851941 WBV851941 WLR851941 WVN851941 JB917477 SX917477 ACT917477 AMP917477 AWL917477 BGH917477 BQD917477 BZZ917477 CJV917477 CTR917477 DDN917477 DNJ917477 DXF917477 EHB917477 EQX917477 FAT917477 FKP917477 FUL917477 GEH917477 GOD917477 GXZ917477 HHV917477 HRR917477 IBN917477 ILJ917477 IVF917477 JFB917477 JOX917477 JYT917477 KIP917477 KSL917477 LCH917477 LMD917477 LVZ917477 MFV917477 MPR917477 MZN917477 NJJ917477 NTF917477 ODB917477 OMX917477 OWT917477 PGP917477 PQL917477 QAH917477 QKD917477 QTZ917477 RDV917477 RNR917477 RXN917477 SHJ917477 SRF917477 TBB917477 TKX917477 TUT917477 UEP917477 UOL917477 UYH917477 VID917477 VRZ917477 WBV917477 WLR917477 WVN917477 JB983013 SX983013 ACT983013 AMP983013 AWL983013 BGH983013 BQD983013 BZZ983013 CJV983013 CTR983013 DDN983013 DNJ983013 DXF983013 EHB983013 EQX983013 FAT983013 FKP983013 FUL983013 GEH983013 GOD983013 GXZ983013 HHV983013 HRR983013 IBN983013 ILJ983013 IVF983013 JFB983013 JOX983013 JYT983013 KIP983013 KSL983013 LCH983013 LMD983013 LVZ983013 MFV983013 MPR983013 MZN983013 NJJ983013 NTF983013 ODB983013 OMX983013 OWT983013 PGP983013 PQL983013 QAH983013 QKD983013 QTZ983013 RDV983013 RNR983013 RXN983013 SHJ983013 SRF983013 TBB983013 TKX983013 TUT983013 UEP983013 UOL983013 UYH983013 VID983013 VRZ983013 WBV983013 WLR983013 WVN983013 B65509:C65509 B131045:C131045 B196581:C196581 B262117:C262117 B327653:C327653 B393189:C393189 B458725:C458725 B524261:C524261 B589797:C589797 B655333:C655333 B720869:C720869 B786405:C786405 B851941:C851941 B917477:C917477 B983013:C983013">
      <formula1>zmna5</formula1>
    </dataValidation>
    <dataValidation type="list" allowBlank="1" showInputMessage="1" showErrorMessage="1" sqref="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WVN983039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B65560:C65560 B131096:C131096 B196632:C196632 B262168:C262168 B327704:C327704 B393240:C393240 B458776:C458776 B524312:C524312 B589848:C589848 B655384:C655384 B720920:C720920 B786456:C786456 B851992:C851992 B917528:C917528 B983064:C983064 B65535:C65535 B131071:C131071 B196607:C196607 B262143:C262143 B327679:C327679 B393215:C393215 B458751:C458751 B524287:C524287 B589823:C589823 B655359:C655359 B720895:C720895 B786431:C786431 B851967:C851967 B917503:C917503 B983039:C983039 B65515:C65515 B131051:C131051 B196587:C196587 B262123:C262123 B327659:C327659 B393195:C393195 B458731:C458731 B524267:C524267 B589803:C589803 B655339:C655339 B720875:C720875 B786411:C786411 B851947:C851947 B917483:C917483 B983019:C983019">
      <formula1>zna3</formula1>
    </dataValidation>
    <dataValidation type="list" allowBlank="1" showInputMessage="1" showErrorMessage="1" sqref="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WVN983032 JB65528 SX65528 ACT65528 AMP65528 AWL65528 BGH65528 BQD65528 BZZ65528 CJV65528 CTR65528 DDN65528 DNJ65528 DXF65528 EHB65528 EQX65528 FAT65528 FKP65528 FUL65528 GEH65528 GOD65528 GXZ65528 HHV65528 HRR65528 IBN65528 ILJ65528 IVF65528 JFB65528 JOX65528 JYT65528 KIP65528 KSL65528 LCH65528 LMD65528 LVZ65528 MFV65528 MPR65528 MZN65528 NJJ65528 NTF65528 ODB65528 OMX65528 OWT65528 PGP65528 PQL65528 QAH65528 QKD65528 QTZ65528 RDV65528 RNR65528 RXN65528 SHJ65528 SRF65528 TBB65528 TKX65528 TUT65528 UEP65528 UOL65528 UYH65528 VID65528 VRZ65528 WBV65528 WLR65528 WVN65528 JB131064 SX131064 ACT131064 AMP131064 AWL131064 BGH131064 BQD131064 BZZ131064 CJV131064 CTR131064 DDN131064 DNJ131064 DXF131064 EHB131064 EQX131064 FAT131064 FKP131064 FUL131064 GEH131064 GOD131064 GXZ131064 HHV131064 HRR131064 IBN131064 ILJ131064 IVF131064 JFB131064 JOX131064 JYT131064 KIP131064 KSL131064 LCH131064 LMD131064 LVZ131064 MFV131064 MPR131064 MZN131064 NJJ131064 NTF131064 ODB131064 OMX131064 OWT131064 PGP131064 PQL131064 QAH131064 QKD131064 QTZ131064 RDV131064 RNR131064 RXN131064 SHJ131064 SRF131064 TBB131064 TKX131064 TUT131064 UEP131064 UOL131064 UYH131064 VID131064 VRZ131064 WBV131064 WLR131064 WVN131064 JB196600 SX196600 ACT196600 AMP196600 AWL196600 BGH196600 BQD196600 BZZ196600 CJV196600 CTR196600 DDN196600 DNJ196600 DXF196600 EHB196600 EQX196600 FAT196600 FKP196600 FUL196600 GEH196600 GOD196600 GXZ196600 HHV196600 HRR196600 IBN196600 ILJ196600 IVF196600 JFB196600 JOX196600 JYT196600 KIP196600 KSL196600 LCH196600 LMD196600 LVZ196600 MFV196600 MPR196600 MZN196600 NJJ196600 NTF196600 ODB196600 OMX196600 OWT196600 PGP196600 PQL196600 QAH196600 QKD196600 QTZ196600 RDV196600 RNR196600 RXN196600 SHJ196600 SRF196600 TBB196600 TKX196600 TUT196600 UEP196600 UOL196600 UYH196600 VID196600 VRZ196600 WBV196600 WLR196600 WVN196600 JB262136 SX262136 ACT262136 AMP262136 AWL262136 BGH262136 BQD262136 BZZ262136 CJV262136 CTR262136 DDN262136 DNJ262136 DXF262136 EHB262136 EQX262136 FAT262136 FKP262136 FUL262136 GEH262136 GOD262136 GXZ262136 HHV262136 HRR262136 IBN262136 ILJ262136 IVF262136 JFB262136 JOX262136 JYT262136 KIP262136 KSL262136 LCH262136 LMD262136 LVZ262136 MFV262136 MPR262136 MZN262136 NJJ262136 NTF262136 ODB262136 OMX262136 OWT262136 PGP262136 PQL262136 QAH262136 QKD262136 QTZ262136 RDV262136 RNR262136 RXN262136 SHJ262136 SRF262136 TBB262136 TKX262136 TUT262136 UEP262136 UOL262136 UYH262136 VID262136 VRZ262136 WBV262136 WLR262136 WVN262136 JB327672 SX327672 ACT327672 AMP327672 AWL327672 BGH327672 BQD327672 BZZ327672 CJV327672 CTR327672 DDN327672 DNJ327672 DXF327672 EHB327672 EQX327672 FAT327672 FKP327672 FUL327672 GEH327672 GOD327672 GXZ327672 HHV327672 HRR327672 IBN327672 ILJ327672 IVF327672 JFB327672 JOX327672 JYT327672 KIP327672 KSL327672 LCH327672 LMD327672 LVZ327672 MFV327672 MPR327672 MZN327672 NJJ327672 NTF327672 ODB327672 OMX327672 OWT327672 PGP327672 PQL327672 QAH327672 QKD327672 QTZ327672 RDV327672 RNR327672 RXN327672 SHJ327672 SRF327672 TBB327672 TKX327672 TUT327672 UEP327672 UOL327672 UYH327672 VID327672 VRZ327672 WBV327672 WLR327672 WVN327672 JB393208 SX393208 ACT393208 AMP393208 AWL393208 BGH393208 BQD393208 BZZ393208 CJV393208 CTR393208 DDN393208 DNJ393208 DXF393208 EHB393208 EQX393208 FAT393208 FKP393208 FUL393208 GEH393208 GOD393208 GXZ393208 HHV393208 HRR393208 IBN393208 ILJ393208 IVF393208 JFB393208 JOX393208 JYT393208 KIP393208 KSL393208 LCH393208 LMD393208 LVZ393208 MFV393208 MPR393208 MZN393208 NJJ393208 NTF393208 ODB393208 OMX393208 OWT393208 PGP393208 PQL393208 QAH393208 QKD393208 QTZ393208 RDV393208 RNR393208 RXN393208 SHJ393208 SRF393208 TBB393208 TKX393208 TUT393208 UEP393208 UOL393208 UYH393208 VID393208 VRZ393208 WBV393208 WLR393208 WVN393208 JB458744 SX458744 ACT458744 AMP458744 AWL458744 BGH458744 BQD458744 BZZ458744 CJV458744 CTR458744 DDN458744 DNJ458744 DXF458744 EHB458744 EQX458744 FAT458744 FKP458744 FUL458744 GEH458744 GOD458744 GXZ458744 HHV458744 HRR458744 IBN458744 ILJ458744 IVF458744 JFB458744 JOX458744 JYT458744 KIP458744 KSL458744 LCH458744 LMD458744 LVZ458744 MFV458744 MPR458744 MZN458744 NJJ458744 NTF458744 ODB458744 OMX458744 OWT458744 PGP458744 PQL458744 QAH458744 QKD458744 QTZ458744 RDV458744 RNR458744 RXN458744 SHJ458744 SRF458744 TBB458744 TKX458744 TUT458744 UEP458744 UOL458744 UYH458744 VID458744 VRZ458744 WBV458744 WLR458744 WVN458744 JB524280 SX524280 ACT524280 AMP524280 AWL524280 BGH524280 BQD524280 BZZ524280 CJV524280 CTR524280 DDN524280 DNJ524280 DXF524280 EHB524280 EQX524280 FAT524280 FKP524280 FUL524280 GEH524280 GOD524280 GXZ524280 HHV524280 HRR524280 IBN524280 ILJ524280 IVF524280 JFB524280 JOX524280 JYT524280 KIP524280 KSL524280 LCH524280 LMD524280 LVZ524280 MFV524280 MPR524280 MZN524280 NJJ524280 NTF524280 ODB524280 OMX524280 OWT524280 PGP524280 PQL524280 QAH524280 QKD524280 QTZ524280 RDV524280 RNR524280 RXN524280 SHJ524280 SRF524280 TBB524280 TKX524280 TUT524280 UEP524280 UOL524280 UYH524280 VID524280 VRZ524280 WBV524280 WLR524280 WVN524280 JB589816 SX589816 ACT589816 AMP589816 AWL589816 BGH589816 BQD589816 BZZ589816 CJV589816 CTR589816 DDN589816 DNJ589816 DXF589816 EHB589816 EQX589816 FAT589816 FKP589816 FUL589816 GEH589816 GOD589816 GXZ589816 HHV589816 HRR589816 IBN589816 ILJ589816 IVF589816 JFB589816 JOX589816 JYT589816 KIP589816 KSL589816 LCH589816 LMD589816 LVZ589816 MFV589816 MPR589816 MZN589816 NJJ589816 NTF589816 ODB589816 OMX589816 OWT589816 PGP589816 PQL589816 QAH589816 QKD589816 QTZ589816 RDV589816 RNR589816 RXN589816 SHJ589816 SRF589816 TBB589816 TKX589816 TUT589816 UEP589816 UOL589816 UYH589816 VID589816 VRZ589816 WBV589816 WLR589816 WVN589816 JB655352 SX655352 ACT655352 AMP655352 AWL655352 BGH655352 BQD655352 BZZ655352 CJV655352 CTR655352 DDN655352 DNJ655352 DXF655352 EHB655352 EQX655352 FAT655352 FKP655352 FUL655352 GEH655352 GOD655352 GXZ655352 HHV655352 HRR655352 IBN655352 ILJ655352 IVF655352 JFB655352 JOX655352 JYT655352 KIP655352 KSL655352 LCH655352 LMD655352 LVZ655352 MFV655352 MPR655352 MZN655352 NJJ655352 NTF655352 ODB655352 OMX655352 OWT655352 PGP655352 PQL655352 QAH655352 QKD655352 QTZ655352 RDV655352 RNR655352 RXN655352 SHJ655352 SRF655352 TBB655352 TKX655352 TUT655352 UEP655352 UOL655352 UYH655352 VID655352 VRZ655352 WBV655352 WLR655352 WVN655352 JB720888 SX720888 ACT720888 AMP720888 AWL720888 BGH720888 BQD720888 BZZ720888 CJV720888 CTR720888 DDN720888 DNJ720888 DXF720888 EHB720888 EQX720888 FAT720888 FKP720888 FUL720888 GEH720888 GOD720888 GXZ720888 HHV720888 HRR720888 IBN720888 ILJ720888 IVF720888 JFB720888 JOX720888 JYT720888 KIP720888 KSL720888 LCH720888 LMD720888 LVZ720888 MFV720888 MPR720888 MZN720888 NJJ720888 NTF720888 ODB720888 OMX720888 OWT720888 PGP720888 PQL720888 QAH720888 QKD720888 QTZ720888 RDV720888 RNR720888 RXN720888 SHJ720888 SRF720888 TBB720888 TKX720888 TUT720888 UEP720888 UOL720888 UYH720888 VID720888 VRZ720888 WBV720888 WLR720888 WVN720888 JB786424 SX786424 ACT786424 AMP786424 AWL786424 BGH786424 BQD786424 BZZ786424 CJV786424 CTR786424 DDN786424 DNJ786424 DXF786424 EHB786424 EQX786424 FAT786424 FKP786424 FUL786424 GEH786424 GOD786424 GXZ786424 HHV786424 HRR786424 IBN786424 ILJ786424 IVF786424 JFB786424 JOX786424 JYT786424 KIP786424 KSL786424 LCH786424 LMD786424 LVZ786424 MFV786424 MPR786424 MZN786424 NJJ786424 NTF786424 ODB786424 OMX786424 OWT786424 PGP786424 PQL786424 QAH786424 QKD786424 QTZ786424 RDV786424 RNR786424 RXN786424 SHJ786424 SRF786424 TBB786424 TKX786424 TUT786424 UEP786424 UOL786424 UYH786424 VID786424 VRZ786424 WBV786424 WLR786424 WVN786424 JB851960 SX851960 ACT851960 AMP851960 AWL851960 BGH851960 BQD851960 BZZ851960 CJV851960 CTR851960 DDN851960 DNJ851960 DXF851960 EHB851960 EQX851960 FAT851960 FKP851960 FUL851960 GEH851960 GOD851960 GXZ851960 HHV851960 HRR851960 IBN851960 ILJ851960 IVF851960 JFB851960 JOX851960 JYT851960 KIP851960 KSL851960 LCH851960 LMD851960 LVZ851960 MFV851960 MPR851960 MZN851960 NJJ851960 NTF851960 ODB851960 OMX851960 OWT851960 PGP851960 PQL851960 QAH851960 QKD851960 QTZ851960 RDV851960 RNR851960 RXN851960 SHJ851960 SRF851960 TBB851960 TKX851960 TUT851960 UEP851960 UOL851960 UYH851960 VID851960 VRZ851960 WBV851960 WLR851960 WVN851960 JB917496 SX917496 ACT917496 AMP917496 AWL917496 BGH917496 BQD917496 BZZ917496 CJV917496 CTR917496 DDN917496 DNJ917496 DXF917496 EHB917496 EQX917496 FAT917496 FKP917496 FUL917496 GEH917496 GOD917496 GXZ917496 HHV917496 HRR917496 IBN917496 ILJ917496 IVF917496 JFB917496 JOX917496 JYT917496 KIP917496 KSL917496 LCH917496 LMD917496 LVZ917496 MFV917496 MPR917496 MZN917496 NJJ917496 NTF917496 ODB917496 OMX917496 OWT917496 PGP917496 PQL917496 QAH917496 QKD917496 QTZ917496 RDV917496 RNR917496 RXN917496 SHJ917496 SRF917496 TBB917496 TKX917496 TUT917496 UEP917496 UOL917496 UYH917496 VID917496 VRZ917496 WBV917496 WLR917496 WVN917496 JB983032 SX983032 ACT983032 AMP983032 AWL983032 BGH983032 BQD983032 BZZ983032 CJV983032 CTR983032 DDN983032 DNJ983032 DXF983032 EHB983032 EQX983032 FAT983032 FKP983032 FUL983032 GEH983032 GOD983032 GXZ983032 HHV983032 HRR983032 IBN983032 ILJ983032 IVF983032 JFB983032 JOX983032 JYT983032 KIP983032 KSL983032 LCH983032 LMD983032 LVZ983032 MFV983032 MPR983032 MZN983032 NJJ983032 NTF983032 ODB983032 OMX983032 OWT983032 PGP983032 PQL983032 QAH983032 QKD983032 QTZ983032 RDV983032 RNR983032 RXN983032 SHJ983032 SRF983032 TBB983032 TKX983032 TUT983032 UEP983032 UOL983032 UYH983032 VID983032 VRZ983032 WBV983032 WLR983032 B65576:C65576 B131112:C131112 B196648:C196648 B262184:C262184 B327720:C327720 B393256:C393256 B458792:C458792 B524328:C524328 B589864:C589864 B655400:C655400 B720936:C720936 B786472:C786472 B852008:C852008 B917544:C917544 B983080:C983080 B65528:C65528 B131064:C131064 B196600:C196600 B262136:C262136 B327672:C327672 B393208:C393208 B458744:C458744 B524280:C524280 B589816:C589816 B655352:C655352 B720888:C720888 B786424:C786424 B851960:C851960 B917496:C917496 B983032:C983032">
      <formula1>zna7</formula1>
    </dataValidation>
    <dataValidation type="list" allowBlank="1" showInputMessage="1" showErrorMessage="1" sqref="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B65545:C65545 B131081:C131081 B196617:C196617 B262153:C262153 B327689:C327689 B393225:C393225 B458761:C458761 B524297:C524297 B589833:C589833 B655369:C655369 B720905:C720905 B786441:C786441 B851977:C851977 B917513:C917513 B983049:C983049">
      <formula1>zna10</formula1>
    </dataValidation>
    <dataValidation type="list" allowBlank="1" showInputMessage="1" showErrorMessage="1" sqref="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B65525:C65525 B131061:C131061 B196597:C196597 B262133:C262133 B327669:C327669 B393205:C393205 B458741:C458741 B524277:C524277 B589813:C589813 B655349:C655349 B720885:C720885 B786421:C786421 B851957:C851957 B917493:C917493 B983029:C983029">
      <formula1>zna123456</formula1>
    </dataValidation>
    <dataValidation type="list" allowBlank="1" showInputMessage="1" showErrorMessage="1" sqref="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JB65513 SX65513 ACT65513 AMP65513 AWL65513 BGH65513 BQD65513 BZZ65513 CJV65513 CTR65513 DDN65513 DNJ65513 DXF65513 EHB65513 EQX65513 FAT65513 FKP65513 FUL65513 GEH65513 GOD65513 GXZ65513 HHV65513 HRR65513 IBN65513 ILJ65513 IVF65513 JFB65513 JOX65513 JYT65513 KIP65513 KSL65513 LCH65513 LMD65513 LVZ65513 MFV65513 MPR65513 MZN65513 NJJ65513 NTF65513 ODB65513 OMX65513 OWT65513 PGP65513 PQL65513 QAH65513 QKD65513 QTZ65513 RDV65513 RNR65513 RXN65513 SHJ65513 SRF65513 TBB65513 TKX65513 TUT65513 UEP65513 UOL65513 UYH65513 VID65513 VRZ65513 WBV65513 WLR65513 WVN65513 JB131049 SX131049 ACT131049 AMP131049 AWL131049 BGH131049 BQD131049 BZZ131049 CJV131049 CTR131049 DDN131049 DNJ131049 DXF131049 EHB131049 EQX131049 FAT131049 FKP131049 FUL131049 GEH131049 GOD131049 GXZ131049 HHV131049 HRR131049 IBN131049 ILJ131049 IVF131049 JFB131049 JOX131049 JYT131049 KIP131049 KSL131049 LCH131049 LMD131049 LVZ131049 MFV131049 MPR131049 MZN131049 NJJ131049 NTF131049 ODB131049 OMX131049 OWT131049 PGP131049 PQL131049 QAH131049 QKD131049 QTZ131049 RDV131049 RNR131049 RXN131049 SHJ131049 SRF131049 TBB131049 TKX131049 TUT131049 UEP131049 UOL131049 UYH131049 VID131049 VRZ131049 WBV131049 WLR131049 WVN131049 JB196585 SX196585 ACT196585 AMP196585 AWL196585 BGH196585 BQD196585 BZZ196585 CJV196585 CTR196585 DDN196585 DNJ196585 DXF196585 EHB196585 EQX196585 FAT196585 FKP196585 FUL196585 GEH196585 GOD196585 GXZ196585 HHV196585 HRR196585 IBN196585 ILJ196585 IVF196585 JFB196585 JOX196585 JYT196585 KIP196585 KSL196585 LCH196585 LMD196585 LVZ196585 MFV196585 MPR196585 MZN196585 NJJ196585 NTF196585 ODB196585 OMX196585 OWT196585 PGP196585 PQL196585 QAH196585 QKD196585 QTZ196585 RDV196585 RNR196585 RXN196585 SHJ196585 SRF196585 TBB196585 TKX196585 TUT196585 UEP196585 UOL196585 UYH196585 VID196585 VRZ196585 WBV196585 WLR196585 WVN196585 JB262121 SX262121 ACT262121 AMP262121 AWL262121 BGH262121 BQD262121 BZZ262121 CJV262121 CTR262121 DDN262121 DNJ262121 DXF262121 EHB262121 EQX262121 FAT262121 FKP262121 FUL262121 GEH262121 GOD262121 GXZ262121 HHV262121 HRR262121 IBN262121 ILJ262121 IVF262121 JFB262121 JOX262121 JYT262121 KIP262121 KSL262121 LCH262121 LMD262121 LVZ262121 MFV262121 MPR262121 MZN262121 NJJ262121 NTF262121 ODB262121 OMX262121 OWT262121 PGP262121 PQL262121 QAH262121 QKD262121 QTZ262121 RDV262121 RNR262121 RXN262121 SHJ262121 SRF262121 TBB262121 TKX262121 TUT262121 UEP262121 UOL262121 UYH262121 VID262121 VRZ262121 WBV262121 WLR262121 WVN262121 JB327657 SX327657 ACT327657 AMP327657 AWL327657 BGH327657 BQD327657 BZZ327657 CJV327657 CTR327657 DDN327657 DNJ327657 DXF327657 EHB327657 EQX327657 FAT327657 FKP327657 FUL327657 GEH327657 GOD327657 GXZ327657 HHV327657 HRR327657 IBN327657 ILJ327657 IVF327657 JFB327657 JOX327657 JYT327657 KIP327657 KSL327657 LCH327657 LMD327657 LVZ327657 MFV327657 MPR327657 MZN327657 NJJ327657 NTF327657 ODB327657 OMX327657 OWT327657 PGP327657 PQL327657 QAH327657 QKD327657 QTZ327657 RDV327657 RNR327657 RXN327657 SHJ327657 SRF327657 TBB327657 TKX327657 TUT327657 UEP327657 UOL327657 UYH327657 VID327657 VRZ327657 WBV327657 WLR327657 WVN327657 JB393193 SX393193 ACT393193 AMP393193 AWL393193 BGH393193 BQD393193 BZZ393193 CJV393193 CTR393193 DDN393193 DNJ393193 DXF393193 EHB393193 EQX393193 FAT393193 FKP393193 FUL393193 GEH393193 GOD393193 GXZ393193 HHV393193 HRR393193 IBN393193 ILJ393193 IVF393193 JFB393193 JOX393193 JYT393193 KIP393193 KSL393193 LCH393193 LMD393193 LVZ393193 MFV393193 MPR393193 MZN393193 NJJ393193 NTF393193 ODB393193 OMX393193 OWT393193 PGP393193 PQL393193 QAH393193 QKD393193 QTZ393193 RDV393193 RNR393193 RXN393193 SHJ393193 SRF393193 TBB393193 TKX393193 TUT393193 UEP393193 UOL393193 UYH393193 VID393193 VRZ393193 WBV393193 WLR393193 WVN393193 JB458729 SX458729 ACT458729 AMP458729 AWL458729 BGH458729 BQD458729 BZZ458729 CJV458729 CTR458729 DDN458729 DNJ458729 DXF458729 EHB458729 EQX458729 FAT458729 FKP458729 FUL458729 GEH458729 GOD458729 GXZ458729 HHV458729 HRR458729 IBN458729 ILJ458729 IVF458729 JFB458729 JOX458729 JYT458729 KIP458729 KSL458729 LCH458729 LMD458729 LVZ458729 MFV458729 MPR458729 MZN458729 NJJ458729 NTF458729 ODB458729 OMX458729 OWT458729 PGP458729 PQL458729 QAH458729 QKD458729 QTZ458729 RDV458729 RNR458729 RXN458729 SHJ458729 SRF458729 TBB458729 TKX458729 TUT458729 UEP458729 UOL458729 UYH458729 VID458729 VRZ458729 WBV458729 WLR458729 WVN458729 JB524265 SX524265 ACT524265 AMP524265 AWL524265 BGH524265 BQD524265 BZZ524265 CJV524265 CTR524265 DDN524265 DNJ524265 DXF524265 EHB524265 EQX524265 FAT524265 FKP524265 FUL524265 GEH524265 GOD524265 GXZ524265 HHV524265 HRR524265 IBN524265 ILJ524265 IVF524265 JFB524265 JOX524265 JYT524265 KIP524265 KSL524265 LCH524265 LMD524265 LVZ524265 MFV524265 MPR524265 MZN524265 NJJ524265 NTF524265 ODB524265 OMX524265 OWT524265 PGP524265 PQL524265 QAH524265 QKD524265 QTZ524265 RDV524265 RNR524265 RXN524265 SHJ524265 SRF524265 TBB524265 TKX524265 TUT524265 UEP524265 UOL524265 UYH524265 VID524265 VRZ524265 WBV524265 WLR524265 WVN524265 JB589801 SX589801 ACT589801 AMP589801 AWL589801 BGH589801 BQD589801 BZZ589801 CJV589801 CTR589801 DDN589801 DNJ589801 DXF589801 EHB589801 EQX589801 FAT589801 FKP589801 FUL589801 GEH589801 GOD589801 GXZ589801 HHV589801 HRR589801 IBN589801 ILJ589801 IVF589801 JFB589801 JOX589801 JYT589801 KIP589801 KSL589801 LCH589801 LMD589801 LVZ589801 MFV589801 MPR589801 MZN589801 NJJ589801 NTF589801 ODB589801 OMX589801 OWT589801 PGP589801 PQL589801 QAH589801 QKD589801 QTZ589801 RDV589801 RNR589801 RXN589801 SHJ589801 SRF589801 TBB589801 TKX589801 TUT589801 UEP589801 UOL589801 UYH589801 VID589801 VRZ589801 WBV589801 WLR589801 WVN589801 JB655337 SX655337 ACT655337 AMP655337 AWL655337 BGH655337 BQD655337 BZZ655337 CJV655337 CTR655337 DDN655337 DNJ655337 DXF655337 EHB655337 EQX655337 FAT655337 FKP655337 FUL655337 GEH655337 GOD655337 GXZ655337 HHV655337 HRR655337 IBN655337 ILJ655337 IVF655337 JFB655337 JOX655337 JYT655337 KIP655337 KSL655337 LCH655337 LMD655337 LVZ655337 MFV655337 MPR655337 MZN655337 NJJ655337 NTF655337 ODB655337 OMX655337 OWT655337 PGP655337 PQL655337 QAH655337 QKD655337 QTZ655337 RDV655337 RNR655337 RXN655337 SHJ655337 SRF655337 TBB655337 TKX655337 TUT655337 UEP655337 UOL655337 UYH655337 VID655337 VRZ655337 WBV655337 WLR655337 WVN655337 JB720873 SX720873 ACT720873 AMP720873 AWL720873 BGH720873 BQD720873 BZZ720873 CJV720873 CTR720873 DDN720873 DNJ720873 DXF720873 EHB720873 EQX720873 FAT720873 FKP720873 FUL720873 GEH720873 GOD720873 GXZ720873 HHV720873 HRR720873 IBN720873 ILJ720873 IVF720873 JFB720873 JOX720873 JYT720873 KIP720873 KSL720873 LCH720873 LMD720873 LVZ720873 MFV720873 MPR720873 MZN720873 NJJ720873 NTF720873 ODB720873 OMX720873 OWT720873 PGP720873 PQL720873 QAH720873 QKD720873 QTZ720873 RDV720873 RNR720873 RXN720873 SHJ720873 SRF720873 TBB720873 TKX720873 TUT720873 UEP720873 UOL720873 UYH720873 VID720873 VRZ720873 WBV720873 WLR720873 WVN720873 JB786409 SX786409 ACT786409 AMP786409 AWL786409 BGH786409 BQD786409 BZZ786409 CJV786409 CTR786409 DDN786409 DNJ786409 DXF786409 EHB786409 EQX786409 FAT786409 FKP786409 FUL786409 GEH786409 GOD786409 GXZ786409 HHV786409 HRR786409 IBN786409 ILJ786409 IVF786409 JFB786409 JOX786409 JYT786409 KIP786409 KSL786409 LCH786409 LMD786409 LVZ786409 MFV786409 MPR786409 MZN786409 NJJ786409 NTF786409 ODB786409 OMX786409 OWT786409 PGP786409 PQL786409 QAH786409 QKD786409 QTZ786409 RDV786409 RNR786409 RXN786409 SHJ786409 SRF786409 TBB786409 TKX786409 TUT786409 UEP786409 UOL786409 UYH786409 VID786409 VRZ786409 WBV786409 WLR786409 WVN786409 JB851945 SX851945 ACT851945 AMP851945 AWL851945 BGH851945 BQD851945 BZZ851945 CJV851945 CTR851945 DDN851945 DNJ851945 DXF851945 EHB851945 EQX851945 FAT851945 FKP851945 FUL851945 GEH851945 GOD851945 GXZ851945 HHV851945 HRR851945 IBN851945 ILJ851945 IVF851945 JFB851945 JOX851945 JYT851945 KIP851945 KSL851945 LCH851945 LMD851945 LVZ851945 MFV851945 MPR851945 MZN851945 NJJ851945 NTF851945 ODB851945 OMX851945 OWT851945 PGP851945 PQL851945 QAH851945 QKD851945 QTZ851945 RDV851945 RNR851945 RXN851945 SHJ851945 SRF851945 TBB851945 TKX851945 TUT851945 UEP851945 UOL851945 UYH851945 VID851945 VRZ851945 WBV851945 WLR851945 WVN851945 JB917481 SX917481 ACT917481 AMP917481 AWL917481 BGH917481 BQD917481 BZZ917481 CJV917481 CTR917481 DDN917481 DNJ917481 DXF917481 EHB917481 EQX917481 FAT917481 FKP917481 FUL917481 GEH917481 GOD917481 GXZ917481 HHV917481 HRR917481 IBN917481 ILJ917481 IVF917481 JFB917481 JOX917481 JYT917481 KIP917481 KSL917481 LCH917481 LMD917481 LVZ917481 MFV917481 MPR917481 MZN917481 NJJ917481 NTF917481 ODB917481 OMX917481 OWT917481 PGP917481 PQL917481 QAH917481 QKD917481 QTZ917481 RDV917481 RNR917481 RXN917481 SHJ917481 SRF917481 TBB917481 TKX917481 TUT917481 UEP917481 UOL917481 UYH917481 VID917481 VRZ917481 WBV917481 WLR917481 WVN917481 JB983017 SX983017 ACT983017 AMP983017 AWL983017 BGH983017 BQD983017 BZZ983017 CJV983017 CTR983017 DDN983017 DNJ983017 DXF983017 EHB983017 EQX983017 FAT983017 FKP983017 FUL983017 GEH983017 GOD983017 GXZ983017 HHV983017 HRR983017 IBN983017 ILJ983017 IVF983017 JFB983017 JOX983017 JYT983017 KIP983017 KSL983017 LCH983017 LMD983017 LVZ983017 MFV983017 MPR983017 MZN983017 NJJ983017 NTF983017 ODB983017 OMX983017 OWT983017 PGP983017 PQL983017 QAH983017 QKD983017 QTZ983017 RDV983017 RNR983017 RXN983017 SHJ983017 SRF983017 TBB983017 TKX983017 TUT983017 UEP983017 UOL983017 UYH983017 VID983017 VRZ983017 WBV983017 WLR983017 WVN983017 B65551:C65552 B131087:C131088 B196623:C196624 B262159:C262160 B327695:C327696 B393231:C393232 B458767:C458768 B524303:C524304 B589839:C589840 B655375:C655376 B720911:C720912 B786447:C786448 B851983:C851984 B917519:C917520 B983055:C983056 B65538:C65538 B131074:C131074 B196610:C196610 B262146:C262146 B327682:C327682 B393218:C393218 B458754:C458754 B524290:C524290 B589826:C589826 B655362:C655362 B720898:C720898 B786434:C786434 B851970:C851970 B917506:C917506 B983042:C983042 B65513:C65513 B131049:C131049 B196585:C196585 B262121:C262121 B327657:C327657 B393193:C393193 B458729:C458729 B524265:C524265 B589801:C589801 B655337:C655337 B720873:C720873 B786409:C786409 B851945:C851945 B917481:C917481 B983017:C983017">
      <formula1>zna2</formula1>
    </dataValidation>
    <dataValidation type="list" allowBlank="1" showInputMessage="1" showErrorMessage="1" sqref="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B65540:C65540 B131076:C131076 B196612:C196612 B262148:C262148 B327684:C327684 B393220:C393220 B458756:C458756 B524292:C524292 B589828:C589828 B655364:C655364 B720900:C720900 B786436:C786436 B851972:C851972 B917508:C917508 B983044:C983044">
      <formula1>zna1</formula1>
    </dataValidation>
    <dataValidation type="list" allowBlank="1" showInputMessage="1" showErrorMessage="1" sqref="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B65541:C65541 B131077:C131077 B196613:C196613 B262149:C262149 B327685:C327685 B393221:C393221 B458757:C458757 B524293:C524293 B589829:C589829 B655365:C655365 B720901:C720901 B786437:C786437 B851973:C851973 B917509:C917509 B983045:C983045">
      <formula1>znaupto10</formula1>
    </dataValidation>
    <dataValidation type="list" allowBlank="1" showInputMessage="1" showErrorMessage="1" sqref="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B65544:C65544 B131080:C131080 B196616:C196616 B262152:C262152 B327688:C327688 B393224:C393224 B458760:C458760 B524296:C524296 B589832:C589832 B655368:C655368 B720904:C720904 B786440:C786440 B851976:C851976 B917512:C917512 B983048:C983048">
      <formula1>zna37</formula1>
    </dataValidation>
    <dataValidation type="list" allowBlank="1" showInputMessage="1" showErrorMessage="1" sqref="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B65546:C65546 B131082:C131082 B196618:C196618 B262154:C262154 B327690:C327690 B393226:C393226 B458762:C458762 B524298:C524298 B589834:C589834 B655370:C655370 B720906:C720906 B786442:C786442 B851978:C851978 B917514:C917514 B983050:C983050">
      <formula1>zna257</formula1>
    </dataValidation>
    <dataValidation type="list" allowBlank="1" showInputMessage="1" showErrorMessage="1" sqref="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B65550:C65550 B131086:C131086 B196622:C196622 B262158:C262158 B327694:C327694 B393230:C393230 B458766:C458766 B524302:C524302 B589838:C589838 B655374:C655374 B720910:C720910 B786446:C786446 B851982:C851982 B917518:C917518 B983054:C983054">
      <formula1>znahalfto10</formula1>
    </dataValidation>
    <dataValidation type="list" allowBlank="1" showInputMessage="1" showErrorMessage="1" sqref="JB65533 SX65533 ACT65533 AMP65533 AWL65533 BGH65533 BQD65533 BZZ65533 CJV65533 CTR65533 DDN65533 DNJ65533 DXF65533 EHB65533 EQX65533 FAT65533 FKP65533 FUL65533 GEH65533 GOD65533 GXZ65533 HHV65533 HRR65533 IBN65533 ILJ65533 IVF65533 JFB65533 JOX65533 JYT65533 KIP65533 KSL65533 LCH65533 LMD65533 LVZ65533 MFV65533 MPR65533 MZN65533 NJJ65533 NTF65533 ODB65533 OMX65533 OWT65533 PGP65533 PQL65533 QAH65533 QKD65533 QTZ65533 RDV65533 RNR65533 RXN65533 SHJ65533 SRF65533 TBB65533 TKX65533 TUT65533 UEP65533 UOL65533 UYH65533 VID65533 VRZ65533 WBV65533 WLR65533 WVN65533 JB131069 SX131069 ACT131069 AMP131069 AWL131069 BGH131069 BQD131069 BZZ131069 CJV131069 CTR131069 DDN131069 DNJ131069 DXF131069 EHB131069 EQX131069 FAT131069 FKP131069 FUL131069 GEH131069 GOD131069 GXZ131069 HHV131069 HRR131069 IBN131069 ILJ131069 IVF131069 JFB131069 JOX131069 JYT131069 KIP131069 KSL131069 LCH131069 LMD131069 LVZ131069 MFV131069 MPR131069 MZN131069 NJJ131069 NTF131069 ODB131069 OMX131069 OWT131069 PGP131069 PQL131069 QAH131069 QKD131069 QTZ131069 RDV131069 RNR131069 RXN131069 SHJ131069 SRF131069 TBB131069 TKX131069 TUT131069 UEP131069 UOL131069 UYH131069 VID131069 VRZ131069 WBV131069 WLR131069 WVN131069 JB196605 SX196605 ACT196605 AMP196605 AWL196605 BGH196605 BQD196605 BZZ196605 CJV196605 CTR196605 DDN196605 DNJ196605 DXF196605 EHB196605 EQX196605 FAT196605 FKP196605 FUL196605 GEH196605 GOD196605 GXZ196605 HHV196605 HRR196605 IBN196605 ILJ196605 IVF196605 JFB196605 JOX196605 JYT196605 KIP196605 KSL196605 LCH196605 LMD196605 LVZ196605 MFV196605 MPR196605 MZN196605 NJJ196605 NTF196605 ODB196605 OMX196605 OWT196605 PGP196605 PQL196605 QAH196605 QKD196605 QTZ196605 RDV196605 RNR196605 RXN196605 SHJ196605 SRF196605 TBB196605 TKX196605 TUT196605 UEP196605 UOL196605 UYH196605 VID196605 VRZ196605 WBV196605 WLR196605 WVN196605 JB262141 SX262141 ACT262141 AMP262141 AWL262141 BGH262141 BQD262141 BZZ262141 CJV262141 CTR262141 DDN262141 DNJ262141 DXF262141 EHB262141 EQX262141 FAT262141 FKP262141 FUL262141 GEH262141 GOD262141 GXZ262141 HHV262141 HRR262141 IBN262141 ILJ262141 IVF262141 JFB262141 JOX262141 JYT262141 KIP262141 KSL262141 LCH262141 LMD262141 LVZ262141 MFV262141 MPR262141 MZN262141 NJJ262141 NTF262141 ODB262141 OMX262141 OWT262141 PGP262141 PQL262141 QAH262141 QKD262141 QTZ262141 RDV262141 RNR262141 RXN262141 SHJ262141 SRF262141 TBB262141 TKX262141 TUT262141 UEP262141 UOL262141 UYH262141 VID262141 VRZ262141 WBV262141 WLR262141 WVN262141 JB327677 SX327677 ACT327677 AMP327677 AWL327677 BGH327677 BQD327677 BZZ327677 CJV327677 CTR327677 DDN327677 DNJ327677 DXF327677 EHB327677 EQX327677 FAT327677 FKP327677 FUL327677 GEH327677 GOD327677 GXZ327677 HHV327677 HRR327677 IBN327677 ILJ327677 IVF327677 JFB327677 JOX327677 JYT327677 KIP327677 KSL327677 LCH327677 LMD327677 LVZ327677 MFV327677 MPR327677 MZN327677 NJJ327677 NTF327677 ODB327677 OMX327677 OWT327677 PGP327677 PQL327677 QAH327677 QKD327677 QTZ327677 RDV327677 RNR327677 RXN327677 SHJ327677 SRF327677 TBB327677 TKX327677 TUT327677 UEP327677 UOL327677 UYH327677 VID327677 VRZ327677 WBV327677 WLR327677 WVN327677 JB393213 SX393213 ACT393213 AMP393213 AWL393213 BGH393213 BQD393213 BZZ393213 CJV393213 CTR393213 DDN393213 DNJ393213 DXF393213 EHB393213 EQX393213 FAT393213 FKP393213 FUL393213 GEH393213 GOD393213 GXZ393213 HHV393213 HRR393213 IBN393213 ILJ393213 IVF393213 JFB393213 JOX393213 JYT393213 KIP393213 KSL393213 LCH393213 LMD393213 LVZ393213 MFV393213 MPR393213 MZN393213 NJJ393213 NTF393213 ODB393213 OMX393213 OWT393213 PGP393213 PQL393213 QAH393213 QKD393213 QTZ393213 RDV393213 RNR393213 RXN393213 SHJ393213 SRF393213 TBB393213 TKX393213 TUT393213 UEP393213 UOL393213 UYH393213 VID393213 VRZ393213 WBV393213 WLR393213 WVN393213 JB458749 SX458749 ACT458749 AMP458749 AWL458749 BGH458749 BQD458749 BZZ458749 CJV458749 CTR458749 DDN458749 DNJ458749 DXF458749 EHB458749 EQX458749 FAT458749 FKP458749 FUL458749 GEH458749 GOD458749 GXZ458749 HHV458749 HRR458749 IBN458749 ILJ458749 IVF458749 JFB458749 JOX458749 JYT458749 KIP458749 KSL458749 LCH458749 LMD458749 LVZ458749 MFV458749 MPR458749 MZN458749 NJJ458749 NTF458749 ODB458749 OMX458749 OWT458749 PGP458749 PQL458749 QAH458749 QKD458749 QTZ458749 RDV458749 RNR458749 RXN458749 SHJ458749 SRF458749 TBB458749 TKX458749 TUT458749 UEP458749 UOL458749 UYH458749 VID458749 VRZ458749 WBV458749 WLR458749 WVN458749 JB524285 SX524285 ACT524285 AMP524285 AWL524285 BGH524285 BQD524285 BZZ524285 CJV524285 CTR524285 DDN524285 DNJ524285 DXF524285 EHB524285 EQX524285 FAT524285 FKP524285 FUL524285 GEH524285 GOD524285 GXZ524285 HHV524285 HRR524285 IBN524285 ILJ524285 IVF524285 JFB524285 JOX524285 JYT524285 KIP524285 KSL524285 LCH524285 LMD524285 LVZ524285 MFV524285 MPR524285 MZN524285 NJJ524285 NTF524285 ODB524285 OMX524285 OWT524285 PGP524285 PQL524285 QAH524285 QKD524285 QTZ524285 RDV524285 RNR524285 RXN524285 SHJ524285 SRF524285 TBB524285 TKX524285 TUT524285 UEP524285 UOL524285 UYH524285 VID524285 VRZ524285 WBV524285 WLR524285 WVN524285 JB589821 SX589821 ACT589821 AMP589821 AWL589821 BGH589821 BQD589821 BZZ589821 CJV589821 CTR589821 DDN589821 DNJ589821 DXF589821 EHB589821 EQX589821 FAT589821 FKP589821 FUL589821 GEH589821 GOD589821 GXZ589821 HHV589821 HRR589821 IBN589821 ILJ589821 IVF589821 JFB589821 JOX589821 JYT589821 KIP589821 KSL589821 LCH589821 LMD589821 LVZ589821 MFV589821 MPR589821 MZN589821 NJJ589821 NTF589821 ODB589821 OMX589821 OWT589821 PGP589821 PQL589821 QAH589821 QKD589821 QTZ589821 RDV589821 RNR589821 RXN589821 SHJ589821 SRF589821 TBB589821 TKX589821 TUT589821 UEP589821 UOL589821 UYH589821 VID589821 VRZ589821 WBV589821 WLR589821 WVN589821 JB655357 SX655357 ACT655357 AMP655357 AWL655357 BGH655357 BQD655357 BZZ655357 CJV655357 CTR655357 DDN655357 DNJ655357 DXF655357 EHB655357 EQX655357 FAT655357 FKP655357 FUL655357 GEH655357 GOD655357 GXZ655357 HHV655357 HRR655357 IBN655357 ILJ655357 IVF655357 JFB655357 JOX655357 JYT655357 KIP655357 KSL655357 LCH655357 LMD655357 LVZ655357 MFV655357 MPR655357 MZN655357 NJJ655357 NTF655357 ODB655357 OMX655357 OWT655357 PGP655357 PQL655357 QAH655357 QKD655357 QTZ655357 RDV655357 RNR655357 RXN655357 SHJ655357 SRF655357 TBB655357 TKX655357 TUT655357 UEP655357 UOL655357 UYH655357 VID655357 VRZ655357 WBV655357 WLR655357 WVN655357 JB720893 SX720893 ACT720893 AMP720893 AWL720893 BGH720893 BQD720893 BZZ720893 CJV720893 CTR720893 DDN720893 DNJ720893 DXF720893 EHB720893 EQX720893 FAT720893 FKP720893 FUL720893 GEH720893 GOD720893 GXZ720893 HHV720893 HRR720893 IBN720893 ILJ720893 IVF720893 JFB720893 JOX720893 JYT720893 KIP720893 KSL720893 LCH720893 LMD720893 LVZ720893 MFV720893 MPR720893 MZN720893 NJJ720893 NTF720893 ODB720893 OMX720893 OWT720893 PGP720893 PQL720893 QAH720893 QKD720893 QTZ720893 RDV720893 RNR720893 RXN720893 SHJ720893 SRF720893 TBB720893 TKX720893 TUT720893 UEP720893 UOL720893 UYH720893 VID720893 VRZ720893 WBV720893 WLR720893 WVN720893 JB786429 SX786429 ACT786429 AMP786429 AWL786429 BGH786429 BQD786429 BZZ786429 CJV786429 CTR786429 DDN786429 DNJ786429 DXF786429 EHB786429 EQX786429 FAT786429 FKP786429 FUL786429 GEH786429 GOD786429 GXZ786429 HHV786429 HRR786429 IBN786429 ILJ786429 IVF786429 JFB786429 JOX786429 JYT786429 KIP786429 KSL786429 LCH786429 LMD786429 LVZ786429 MFV786429 MPR786429 MZN786429 NJJ786429 NTF786429 ODB786429 OMX786429 OWT786429 PGP786429 PQL786429 QAH786429 QKD786429 QTZ786429 RDV786429 RNR786429 RXN786429 SHJ786429 SRF786429 TBB786429 TKX786429 TUT786429 UEP786429 UOL786429 UYH786429 VID786429 VRZ786429 WBV786429 WLR786429 WVN786429 JB851965 SX851965 ACT851965 AMP851965 AWL851965 BGH851965 BQD851965 BZZ851965 CJV851965 CTR851965 DDN851965 DNJ851965 DXF851965 EHB851965 EQX851965 FAT851965 FKP851965 FUL851965 GEH851965 GOD851965 GXZ851965 HHV851965 HRR851965 IBN851965 ILJ851965 IVF851965 JFB851965 JOX851965 JYT851965 KIP851965 KSL851965 LCH851965 LMD851965 LVZ851965 MFV851965 MPR851965 MZN851965 NJJ851965 NTF851965 ODB851965 OMX851965 OWT851965 PGP851965 PQL851965 QAH851965 QKD851965 QTZ851965 RDV851965 RNR851965 RXN851965 SHJ851965 SRF851965 TBB851965 TKX851965 TUT851965 UEP851965 UOL851965 UYH851965 VID851965 VRZ851965 WBV851965 WLR851965 WVN851965 JB917501 SX917501 ACT917501 AMP917501 AWL917501 BGH917501 BQD917501 BZZ917501 CJV917501 CTR917501 DDN917501 DNJ917501 DXF917501 EHB917501 EQX917501 FAT917501 FKP917501 FUL917501 GEH917501 GOD917501 GXZ917501 HHV917501 HRR917501 IBN917501 ILJ917501 IVF917501 JFB917501 JOX917501 JYT917501 KIP917501 KSL917501 LCH917501 LMD917501 LVZ917501 MFV917501 MPR917501 MZN917501 NJJ917501 NTF917501 ODB917501 OMX917501 OWT917501 PGP917501 PQL917501 QAH917501 QKD917501 QTZ917501 RDV917501 RNR917501 RXN917501 SHJ917501 SRF917501 TBB917501 TKX917501 TUT917501 UEP917501 UOL917501 UYH917501 VID917501 VRZ917501 WBV917501 WLR917501 WVN917501 JB983037 SX983037 ACT983037 AMP983037 AWL983037 BGH983037 BQD983037 BZZ983037 CJV983037 CTR983037 DDN983037 DNJ983037 DXF983037 EHB983037 EQX983037 FAT983037 FKP983037 FUL983037 GEH983037 GOD983037 GXZ983037 HHV983037 HRR983037 IBN983037 ILJ983037 IVF983037 JFB983037 JOX983037 JYT983037 KIP983037 KSL983037 LCH983037 LMD983037 LVZ983037 MFV983037 MPR983037 MZN983037 NJJ983037 NTF983037 ODB983037 OMX983037 OWT983037 PGP983037 PQL983037 QAH983037 QKD983037 QTZ983037 RDV983037 RNR983037 RXN983037 SHJ983037 SRF983037 TBB983037 TKX983037 TUT983037 UEP983037 UOL983037 UYH983037 VID983037 VRZ983037 WBV983037 WLR983037 WVN983037 B65533:C65533 B131069:C131069 B196605:C196605 B262141:C262141 B327677:C327677 B393213:C393213 B458749:C458749 B524285:C524285 B589821:C589821 B655357:C655357 B720893:C720893 B786429:C786429 B851965:C851965 B917501:C917501 B983037:C983037">
      <formula1>zna4</formula1>
    </dataValidation>
    <dataValidation type="list" allowBlank="1" showInputMessage="1" showErrorMessage="1" sqref="JB65512 SX65512 ACT65512 AMP65512 AWL65512 BGH65512 BQD65512 BZZ65512 CJV65512 CTR65512 DDN65512 DNJ65512 DXF65512 EHB65512 EQX65512 FAT65512 FKP65512 FUL65512 GEH65512 GOD65512 GXZ65512 HHV65512 HRR65512 IBN65512 ILJ65512 IVF65512 JFB65512 JOX65512 JYT65512 KIP65512 KSL65512 LCH65512 LMD65512 LVZ65512 MFV65512 MPR65512 MZN65512 NJJ65512 NTF65512 ODB65512 OMX65512 OWT65512 PGP65512 PQL65512 QAH65512 QKD65512 QTZ65512 RDV65512 RNR65512 RXN65512 SHJ65512 SRF65512 TBB65512 TKX65512 TUT65512 UEP65512 UOL65512 UYH65512 VID65512 VRZ65512 WBV65512 WLR65512 WVN65512 JB131048 SX131048 ACT131048 AMP131048 AWL131048 BGH131048 BQD131048 BZZ131048 CJV131048 CTR131048 DDN131048 DNJ131048 DXF131048 EHB131048 EQX131048 FAT131048 FKP131048 FUL131048 GEH131048 GOD131048 GXZ131048 HHV131048 HRR131048 IBN131048 ILJ131048 IVF131048 JFB131048 JOX131048 JYT131048 KIP131048 KSL131048 LCH131048 LMD131048 LVZ131048 MFV131048 MPR131048 MZN131048 NJJ131048 NTF131048 ODB131048 OMX131048 OWT131048 PGP131048 PQL131048 QAH131048 QKD131048 QTZ131048 RDV131048 RNR131048 RXN131048 SHJ131048 SRF131048 TBB131048 TKX131048 TUT131048 UEP131048 UOL131048 UYH131048 VID131048 VRZ131048 WBV131048 WLR131048 WVN131048 JB196584 SX196584 ACT196584 AMP196584 AWL196584 BGH196584 BQD196584 BZZ196584 CJV196584 CTR196584 DDN196584 DNJ196584 DXF196584 EHB196584 EQX196584 FAT196584 FKP196584 FUL196584 GEH196584 GOD196584 GXZ196584 HHV196584 HRR196584 IBN196584 ILJ196584 IVF196584 JFB196584 JOX196584 JYT196584 KIP196584 KSL196584 LCH196584 LMD196584 LVZ196584 MFV196584 MPR196584 MZN196584 NJJ196584 NTF196584 ODB196584 OMX196584 OWT196584 PGP196584 PQL196584 QAH196584 QKD196584 QTZ196584 RDV196584 RNR196584 RXN196584 SHJ196584 SRF196584 TBB196584 TKX196584 TUT196584 UEP196584 UOL196584 UYH196584 VID196584 VRZ196584 WBV196584 WLR196584 WVN196584 JB262120 SX262120 ACT262120 AMP262120 AWL262120 BGH262120 BQD262120 BZZ262120 CJV262120 CTR262120 DDN262120 DNJ262120 DXF262120 EHB262120 EQX262120 FAT262120 FKP262120 FUL262120 GEH262120 GOD262120 GXZ262120 HHV262120 HRR262120 IBN262120 ILJ262120 IVF262120 JFB262120 JOX262120 JYT262120 KIP262120 KSL262120 LCH262120 LMD262120 LVZ262120 MFV262120 MPR262120 MZN262120 NJJ262120 NTF262120 ODB262120 OMX262120 OWT262120 PGP262120 PQL262120 QAH262120 QKD262120 QTZ262120 RDV262120 RNR262120 RXN262120 SHJ262120 SRF262120 TBB262120 TKX262120 TUT262120 UEP262120 UOL262120 UYH262120 VID262120 VRZ262120 WBV262120 WLR262120 WVN262120 JB327656 SX327656 ACT327656 AMP327656 AWL327656 BGH327656 BQD327656 BZZ327656 CJV327656 CTR327656 DDN327656 DNJ327656 DXF327656 EHB327656 EQX327656 FAT327656 FKP327656 FUL327656 GEH327656 GOD327656 GXZ327656 HHV327656 HRR327656 IBN327656 ILJ327656 IVF327656 JFB327656 JOX327656 JYT327656 KIP327656 KSL327656 LCH327656 LMD327656 LVZ327656 MFV327656 MPR327656 MZN327656 NJJ327656 NTF327656 ODB327656 OMX327656 OWT327656 PGP327656 PQL327656 QAH327656 QKD327656 QTZ327656 RDV327656 RNR327656 RXN327656 SHJ327656 SRF327656 TBB327656 TKX327656 TUT327656 UEP327656 UOL327656 UYH327656 VID327656 VRZ327656 WBV327656 WLR327656 WVN327656 JB393192 SX393192 ACT393192 AMP393192 AWL393192 BGH393192 BQD393192 BZZ393192 CJV393192 CTR393192 DDN393192 DNJ393192 DXF393192 EHB393192 EQX393192 FAT393192 FKP393192 FUL393192 GEH393192 GOD393192 GXZ393192 HHV393192 HRR393192 IBN393192 ILJ393192 IVF393192 JFB393192 JOX393192 JYT393192 KIP393192 KSL393192 LCH393192 LMD393192 LVZ393192 MFV393192 MPR393192 MZN393192 NJJ393192 NTF393192 ODB393192 OMX393192 OWT393192 PGP393192 PQL393192 QAH393192 QKD393192 QTZ393192 RDV393192 RNR393192 RXN393192 SHJ393192 SRF393192 TBB393192 TKX393192 TUT393192 UEP393192 UOL393192 UYH393192 VID393192 VRZ393192 WBV393192 WLR393192 WVN393192 JB458728 SX458728 ACT458728 AMP458728 AWL458728 BGH458728 BQD458728 BZZ458728 CJV458728 CTR458728 DDN458728 DNJ458728 DXF458728 EHB458728 EQX458728 FAT458728 FKP458728 FUL458728 GEH458728 GOD458728 GXZ458728 HHV458728 HRR458728 IBN458728 ILJ458728 IVF458728 JFB458728 JOX458728 JYT458728 KIP458728 KSL458728 LCH458728 LMD458728 LVZ458728 MFV458728 MPR458728 MZN458728 NJJ458728 NTF458728 ODB458728 OMX458728 OWT458728 PGP458728 PQL458728 QAH458728 QKD458728 QTZ458728 RDV458728 RNR458728 RXN458728 SHJ458728 SRF458728 TBB458728 TKX458728 TUT458728 UEP458728 UOL458728 UYH458728 VID458728 VRZ458728 WBV458728 WLR458728 WVN458728 JB524264 SX524264 ACT524264 AMP524264 AWL524264 BGH524264 BQD524264 BZZ524264 CJV524264 CTR524264 DDN524264 DNJ524264 DXF524264 EHB524264 EQX524264 FAT524264 FKP524264 FUL524264 GEH524264 GOD524264 GXZ524264 HHV524264 HRR524264 IBN524264 ILJ524264 IVF524264 JFB524264 JOX524264 JYT524264 KIP524264 KSL524264 LCH524264 LMD524264 LVZ524264 MFV524264 MPR524264 MZN524264 NJJ524264 NTF524264 ODB524264 OMX524264 OWT524264 PGP524264 PQL524264 QAH524264 QKD524264 QTZ524264 RDV524264 RNR524264 RXN524264 SHJ524264 SRF524264 TBB524264 TKX524264 TUT524264 UEP524264 UOL524264 UYH524264 VID524264 VRZ524264 WBV524264 WLR524264 WVN524264 JB589800 SX589800 ACT589800 AMP589800 AWL589800 BGH589800 BQD589800 BZZ589800 CJV589800 CTR589800 DDN589800 DNJ589800 DXF589800 EHB589800 EQX589800 FAT589800 FKP589800 FUL589800 GEH589800 GOD589800 GXZ589800 HHV589800 HRR589800 IBN589800 ILJ589800 IVF589800 JFB589800 JOX589800 JYT589800 KIP589800 KSL589800 LCH589800 LMD589800 LVZ589800 MFV589800 MPR589800 MZN589800 NJJ589800 NTF589800 ODB589800 OMX589800 OWT589800 PGP589800 PQL589800 QAH589800 QKD589800 QTZ589800 RDV589800 RNR589800 RXN589800 SHJ589800 SRF589800 TBB589800 TKX589800 TUT589800 UEP589800 UOL589800 UYH589800 VID589800 VRZ589800 WBV589800 WLR589800 WVN589800 JB655336 SX655336 ACT655336 AMP655336 AWL655336 BGH655336 BQD655336 BZZ655336 CJV655336 CTR655336 DDN655336 DNJ655336 DXF655336 EHB655336 EQX655336 FAT655336 FKP655336 FUL655336 GEH655336 GOD655336 GXZ655336 HHV655336 HRR655336 IBN655336 ILJ655336 IVF655336 JFB655336 JOX655336 JYT655336 KIP655336 KSL655336 LCH655336 LMD655336 LVZ655336 MFV655336 MPR655336 MZN655336 NJJ655336 NTF655336 ODB655336 OMX655336 OWT655336 PGP655336 PQL655336 QAH655336 QKD655336 QTZ655336 RDV655336 RNR655336 RXN655336 SHJ655336 SRF655336 TBB655336 TKX655336 TUT655336 UEP655336 UOL655336 UYH655336 VID655336 VRZ655336 WBV655336 WLR655336 WVN655336 JB720872 SX720872 ACT720872 AMP720872 AWL720872 BGH720872 BQD720872 BZZ720872 CJV720872 CTR720872 DDN720872 DNJ720872 DXF720872 EHB720872 EQX720872 FAT720872 FKP720872 FUL720872 GEH720872 GOD720872 GXZ720872 HHV720872 HRR720872 IBN720872 ILJ720872 IVF720872 JFB720872 JOX720872 JYT720872 KIP720872 KSL720872 LCH720872 LMD720872 LVZ720872 MFV720872 MPR720872 MZN720872 NJJ720872 NTF720872 ODB720872 OMX720872 OWT720872 PGP720872 PQL720872 QAH720872 QKD720872 QTZ720872 RDV720872 RNR720872 RXN720872 SHJ720872 SRF720872 TBB720872 TKX720872 TUT720872 UEP720872 UOL720872 UYH720872 VID720872 VRZ720872 WBV720872 WLR720872 WVN720872 JB786408 SX786408 ACT786408 AMP786408 AWL786408 BGH786408 BQD786408 BZZ786408 CJV786408 CTR786408 DDN786408 DNJ786408 DXF786408 EHB786408 EQX786408 FAT786408 FKP786408 FUL786408 GEH786408 GOD786408 GXZ786408 HHV786408 HRR786408 IBN786408 ILJ786408 IVF786408 JFB786408 JOX786408 JYT786408 KIP786408 KSL786408 LCH786408 LMD786408 LVZ786408 MFV786408 MPR786408 MZN786408 NJJ786408 NTF786408 ODB786408 OMX786408 OWT786408 PGP786408 PQL786408 QAH786408 QKD786408 QTZ786408 RDV786408 RNR786408 RXN786408 SHJ786408 SRF786408 TBB786408 TKX786408 TUT786408 UEP786408 UOL786408 UYH786408 VID786408 VRZ786408 WBV786408 WLR786408 WVN786408 JB851944 SX851944 ACT851944 AMP851944 AWL851944 BGH851944 BQD851944 BZZ851944 CJV851944 CTR851944 DDN851944 DNJ851944 DXF851944 EHB851944 EQX851944 FAT851944 FKP851944 FUL851944 GEH851944 GOD851944 GXZ851944 HHV851944 HRR851944 IBN851944 ILJ851944 IVF851944 JFB851944 JOX851944 JYT851944 KIP851944 KSL851944 LCH851944 LMD851944 LVZ851944 MFV851944 MPR851944 MZN851944 NJJ851944 NTF851944 ODB851944 OMX851944 OWT851944 PGP851944 PQL851944 QAH851944 QKD851944 QTZ851944 RDV851944 RNR851944 RXN851944 SHJ851944 SRF851944 TBB851944 TKX851944 TUT851944 UEP851944 UOL851944 UYH851944 VID851944 VRZ851944 WBV851944 WLR851944 WVN851944 JB917480 SX917480 ACT917480 AMP917480 AWL917480 BGH917480 BQD917480 BZZ917480 CJV917480 CTR917480 DDN917480 DNJ917480 DXF917480 EHB917480 EQX917480 FAT917480 FKP917480 FUL917480 GEH917480 GOD917480 GXZ917480 HHV917480 HRR917480 IBN917480 ILJ917480 IVF917480 JFB917480 JOX917480 JYT917480 KIP917480 KSL917480 LCH917480 LMD917480 LVZ917480 MFV917480 MPR917480 MZN917480 NJJ917480 NTF917480 ODB917480 OMX917480 OWT917480 PGP917480 PQL917480 QAH917480 QKD917480 QTZ917480 RDV917480 RNR917480 RXN917480 SHJ917480 SRF917480 TBB917480 TKX917480 TUT917480 UEP917480 UOL917480 UYH917480 VID917480 VRZ917480 WBV917480 WLR917480 WVN917480 JB983016 SX983016 ACT983016 AMP983016 AWL983016 BGH983016 BQD983016 BZZ983016 CJV983016 CTR983016 DDN983016 DNJ983016 DXF983016 EHB983016 EQX983016 FAT983016 FKP983016 FUL983016 GEH983016 GOD983016 GXZ983016 HHV983016 HRR983016 IBN983016 ILJ983016 IVF983016 JFB983016 JOX983016 JYT983016 KIP983016 KSL983016 LCH983016 LMD983016 LVZ983016 MFV983016 MPR983016 MZN983016 NJJ983016 NTF983016 ODB983016 OMX983016 OWT983016 PGP983016 PQL983016 QAH983016 QKD983016 QTZ983016 RDV983016 RNR983016 RXN983016 SHJ983016 SRF983016 TBB983016 TKX983016 TUT983016 UEP983016 UOL983016 UYH983016 VID983016 VRZ983016 WBV983016 WLR983016 WVN983016 B65512:C65512 B131048:C131048 B196584:C196584 B262120:C262120 B327656:C327656 B393192:C393192 B458728:C458728 B524264:C524264 B589800:C589800 B655336:C655336 B720872:C720872 B786408:C786408 B851944:C851944 B917480:C917480 B983016:C983016">
      <formula1>zna35</formula1>
    </dataValidation>
    <dataValidation type="list" allowBlank="1" showInputMessage="1" showErrorMessage="1" sqref="JB65506 SX65506 ACT65506 AMP65506 AWL65506 BGH65506 BQD65506 BZZ65506 CJV65506 CTR65506 DDN65506 DNJ65506 DXF65506 EHB65506 EQX65506 FAT65506 FKP65506 FUL65506 GEH65506 GOD65506 GXZ65506 HHV65506 HRR65506 IBN65506 ILJ65506 IVF65506 JFB65506 JOX65506 JYT65506 KIP65506 KSL65506 LCH65506 LMD65506 LVZ65506 MFV65506 MPR65506 MZN65506 NJJ65506 NTF65506 ODB65506 OMX65506 OWT65506 PGP65506 PQL65506 QAH65506 QKD65506 QTZ65506 RDV65506 RNR65506 RXN65506 SHJ65506 SRF65506 TBB65506 TKX65506 TUT65506 UEP65506 UOL65506 UYH65506 VID65506 VRZ65506 WBV65506 WLR65506 WVN65506 JB131042 SX131042 ACT131042 AMP131042 AWL131042 BGH131042 BQD131042 BZZ131042 CJV131042 CTR131042 DDN131042 DNJ131042 DXF131042 EHB131042 EQX131042 FAT131042 FKP131042 FUL131042 GEH131042 GOD131042 GXZ131042 HHV131042 HRR131042 IBN131042 ILJ131042 IVF131042 JFB131042 JOX131042 JYT131042 KIP131042 KSL131042 LCH131042 LMD131042 LVZ131042 MFV131042 MPR131042 MZN131042 NJJ131042 NTF131042 ODB131042 OMX131042 OWT131042 PGP131042 PQL131042 QAH131042 QKD131042 QTZ131042 RDV131042 RNR131042 RXN131042 SHJ131042 SRF131042 TBB131042 TKX131042 TUT131042 UEP131042 UOL131042 UYH131042 VID131042 VRZ131042 WBV131042 WLR131042 WVN131042 JB196578 SX196578 ACT196578 AMP196578 AWL196578 BGH196578 BQD196578 BZZ196578 CJV196578 CTR196578 DDN196578 DNJ196578 DXF196578 EHB196578 EQX196578 FAT196578 FKP196578 FUL196578 GEH196578 GOD196578 GXZ196578 HHV196578 HRR196578 IBN196578 ILJ196578 IVF196578 JFB196578 JOX196578 JYT196578 KIP196578 KSL196578 LCH196578 LMD196578 LVZ196578 MFV196578 MPR196578 MZN196578 NJJ196578 NTF196578 ODB196578 OMX196578 OWT196578 PGP196578 PQL196578 QAH196578 QKD196578 QTZ196578 RDV196578 RNR196578 RXN196578 SHJ196578 SRF196578 TBB196578 TKX196578 TUT196578 UEP196578 UOL196578 UYH196578 VID196578 VRZ196578 WBV196578 WLR196578 WVN196578 JB262114 SX262114 ACT262114 AMP262114 AWL262114 BGH262114 BQD262114 BZZ262114 CJV262114 CTR262114 DDN262114 DNJ262114 DXF262114 EHB262114 EQX262114 FAT262114 FKP262114 FUL262114 GEH262114 GOD262114 GXZ262114 HHV262114 HRR262114 IBN262114 ILJ262114 IVF262114 JFB262114 JOX262114 JYT262114 KIP262114 KSL262114 LCH262114 LMD262114 LVZ262114 MFV262114 MPR262114 MZN262114 NJJ262114 NTF262114 ODB262114 OMX262114 OWT262114 PGP262114 PQL262114 QAH262114 QKD262114 QTZ262114 RDV262114 RNR262114 RXN262114 SHJ262114 SRF262114 TBB262114 TKX262114 TUT262114 UEP262114 UOL262114 UYH262114 VID262114 VRZ262114 WBV262114 WLR262114 WVN262114 JB327650 SX327650 ACT327650 AMP327650 AWL327650 BGH327650 BQD327650 BZZ327650 CJV327650 CTR327650 DDN327650 DNJ327650 DXF327650 EHB327650 EQX327650 FAT327650 FKP327650 FUL327650 GEH327650 GOD327650 GXZ327650 HHV327650 HRR327650 IBN327650 ILJ327650 IVF327650 JFB327650 JOX327650 JYT327650 KIP327650 KSL327650 LCH327650 LMD327650 LVZ327650 MFV327650 MPR327650 MZN327650 NJJ327650 NTF327650 ODB327650 OMX327650 OWT327650 PGP327650 PQL327650 QAH327650 QKD327650 QTZ327650 RDV327650 RNR327650 RXN327650 SHJ327650 SRF327650 TBB327650 TKX327650 TUT327650 UEP327650 UOL327650 UYH327650 VID327650 VRZ327650 WBV327650 WLR327650 WVN327650 JB393186 SX393186 ACT393186 AMP393186 AWL393186 BGH393186 BQD393186 BZZ393186 CJV393186 CTR393186 DDN393186 DNJ393186 DXF393186 EHB393186 EQX393186 FAT393186 FKP393186 FUL393186 GEH393186 GOD393186 GXZ393186 HHV393186 HRR393186 IBN393186 ILJ393186 IVF393186 JFB393186 JOX393186 JYT393186 KIP393186 KSL393186 LCH393186 LMD393186 LVZ393186 MFV393186 MPR393186 MZN393186 NJJ393186 NTF393186 ODB393186 OMX393186 OWT393186 PGP393186 PQL393186 QAH393186 QKD393186 QTZ393186 RDV393186 RNR393186 RXN393186 SHJ393186 SRF393186 TBB393186 TKX393186 TUT393186 UEP393186 UOL393186 UYH393186 VID393186 VRZ393186 WBV393186 WLR393186 WVN393186 JB458722 SX458722 ACT458722 AMP458722 AWL458722 BGH458722 BQD458722 BZZ458722 CJV458722 CTR458722 DDN458722 DNJ458722 DXF458722 EHB458722 EQX458722 FAT458722 FKP458722 FUL458722 GEH458722 GOD458722 GXZ458722 HHV458722 HRR458722 IBN458722 ILJ458722 IVF458722 JFB458722 JOX458722 JYT458722 KIP458722 KSL458722 LCH458722 LMD458722 LVZ458722 MFV458722 MPR458722 MZN458722 NJJ458722 NTF458722 ODB458722 OMX458722 OWT458722 PGP458722 PQL458722 QAH458722 QKD458722 QTZ458722 RDV458722 RNR458722 RXN458722 SHJ458722 SRF458722 TBB458722 TKX458722 TUT458722 UEP458722 UOL458722 UYH458722 VID458722 VRZ458722 WBV458722 WLR458722 WVN458722 JB524258 SX524258 ACT524258 AMP524258 AWL524258 BGH524258 BQD524258 BZZ524258 CJV524258 CTR524258 DDN524258 DNJ524258 DXF524258 EHB524258 EQX524258 FAT524258 FKP524258 FUL524258 GEH524258 GOD524258 GXZ524258 HHV524258 HRR524258 IBN524258 ILJ524258 IVF524258 JFB524258 JOX524258 JYT524258 KIP524258 KSL524258 LCH524258 LMD524258 LVZ524258 MFV524258 MPR524258 MZN524258 NJJ524258 NTF524258 ODB524258 OMX524258 OWT524258 PGP524258 PQL524258 QAH524258 QKD524258 QTZ524258 RDV524258 RNR524258 RXN524258 SHJ524258 SRF524258 TBB524258 TKX524258 TUT524258 UEP524258 UOL524258 UYH524258 VID524258 VRZ524258 WBV524258 WLR524258 WVN524258 JB589794 SX589794 ACT589794 AMP589794 AWL589794 BGH589794 BQD589794 BZZ589794 CJV589794 CTR589794 DDN589794 DNJ589794 DXF589794 EHB589794 EQX589794 FAT589794 FKP589794 FUL589794 GEH589794 GOD589794 GXZ589794 HHV589794 HRR589794 IBN589794 ILJ589794 IVF589794 JFB589794 JOX589794 JYT589794 KIP589794 KSL589794 LCH589794 LMD589794 LVZ589794 MFV589794 MPR589794 MZN589794 NJJ589794 NTF589794 ODB589794 OMX589794 OWT589794 PGP589794 PQL589794 QAH589794 QKD589794 QTZ589794 RDV589794 RNR589794 RXN589794 SHJ589794 SRF589794 TBB589794 TKX589794 TUT589794 UEP589794 UOL589794 UYH589794 VID589794 VRZ589794 WBV589794 WLR589794 WVN589794 JB655330 SX655330 ACT655330 AMP655330 AWL655330 BGH655330 BQD655330 BZZ655330 CJV655330 CTR655330 DDN655330 DNJ655330 DXF655330 EHB655330 EQX655330 FAT655330 FKP655330 FUL655330 GEH655330 GOD655330 GXZ655330 HHV655330 HRR655330 IBN655330 ILJ655330 IVF655330 JFB655330 JOX655330 JYT655330 KIP655330 KSL655330 LCH655330 LMD655330 LVZ655330 MFV655330 MPR655330 MZN655330 NJJ655330 NTF655330 ODB655330 OMX655330 OWT655330 PGP655330 PQL655330 QAH655330 QKD655330 QTZ655330 RDV655330 RNR655330 RXN655330 SHJ655330 SRF655330 TBB655330 TKX655330 TUT655330 UEP655330 UOL655330 UYH655330 VID655330 VRZ655330 WBV655330 WLR655330 WVN655330 JB720866 SX720866 ACT720866 AMP720866 AWL720866 BGH720866 BQD720866 BZZ720866 CJV720866 CTR720866 DDN720866 DNJ720866 DXF720866 EHB720866 EQX720866 FAT720866 FKP720866 FUL720866 GEH720866 GOD720866 GXZ720866 HHV720866 HRR720866 IBN720866 ILJ720866 IVF720866 JFB720866 JOX720866 JYT720866 KIP720866 KSL720866 LCH720866 LMD720866 LVZ720866 MFV720866 MPR720866 MZN720866 NJJ720866 NTF720866 ODB720866 OMX720866 OWT720866 PGP720866 PQL720866 QAH720866 QKD720866 QTZ720866 RDV720866 RNR720866 RXN720866 SHJ720866 SRF720866 TBB720866 TKX720866 TUT720866 UEP720866 UOL720866 UYH720866 VID720866 VRZ720866 WBV720866 WLR720866 WVN720866 JB786402 SX786402 ACT786402 AMP786402 AWL786402 BGH786402 BQD786402 BZZ786402 CJV786402 CTR786402 DDN786402 DNJ786402 DXF786402 EHB786402 EQX786402 FAT786402 FKP786402 FUL786402 GEH786402 GOD786402 GXZ786402 HHV786402 HRR786402 IBN786402 ILJ786402 IVF786402 JFB786402 JOX786402 JYT786402 KIP786402 KSL786402 LCH786402 LMD786402 LVZ786402 MFV786402 MPR786402 MZN786402 NJJ786402 NTF786402 ODB786402 OMX786402 OWT786402 PGP786402 PQL786402 QAH786402 QKD786402 QTZ786402 RDV786402 RNR786402 RXN786402 SHJ786402 SRF786402 TBB786402 TKX786402 TUT786402 UEP786402 UOL786402 UYH786402 VID786402 VRZ786402 WBV786402 WLR786402 WVN786402 JB851938 SX851938 ACT851938 AMP851938 AWL851938 BGH851938 BQD851938 BZZ851938 CJV851938 CTR851938 DDN851938 DNJ851938 DXF851938 EHB851938 EQX851938 FAT851938 FKP851938 FUL851938 GEH851938 GOD851938 GXZ851938 HHV851938 HRR851938 IBN851938 ILJ851938 IVF851938 JFB851938 JOX851938 JYT851938 KIP851938 KSL851938 LCH851938 LMD851938 LVZ851938 MFV851938 MPR851938 MZN851938 NJJ851938 NTF851938 ODB851938 OMX851938 OWT851938 PGP851938 PQL851938 QAH851938 QKD851938 QTZ851938 RDV851938 RNR851938 RXN851938 SHJ851938 SRF851938 TBB851938 TKX851938 TUT851938 UEP851938 UOL851938 UYH851938 VID851938 VRZ851938 WBV851938 WLR851938 WVN851938 JB917474 SX917474 ACT917474 AMP917474 AWL917474 BGH917474 BQD917474 BZZ917474 CJV917474 CTR917474 DDN917474 DNJ917474 DXF917474 EHB917474 EQX917474 FAT917474 FKP917474 FUL917474 GEH917474 GOD917474 GXZ917474 HHV917474 HRR917474 IBN917474 ILJ917474 IVF917474 JFB917474 JOX917474 JYT917474 KIP917474 KSL917474 LCH917474 LMD917474 LVZ917474 MFV917474 MPR917474 MZN917474 NJJ917474 NTF917474 ODB917474 OMX917474 OWT917474 PGP917474 PQL917474 QAH917474 QKD917474 QTZ917474 RDV917474 RNR917474 RXN917474 SHJ917474 SRF917474 TBB917474 TKX917474 TUT917474 UEP917474 UOL917474 UYH917474 VID917474 VRZ917474 WBV917474 WLR917474 WVN917474 JB983010 SX983010 ACT983010 AMP983010 AWL983010 BGH983010 BQD983010 BZZ983010 CJV983010 CTR983010 DDN983010 DNJ983010 DXF983010 EHB983010 EQX983010 FAT983010 FKP983010 FUL983010 GEH983010 GOD983010 GXZ983010 HHV983010 HRR983010 IBN983010 ILJ983010 IVF983010 JFB983010 JOX983010 JYT983010 KIP983010 KSL983010 LCH983010 LMD983010 LVZ983010 MFV983010 MPR983010 MZN983010 NJJ983010 NTF983010 ODB983010 OMX983010 OWT983010 PGP983010 PQL983010 QAH983010 QKD983010 QTZ983010 RDV983010 RNR983010 RXN983010 SHJ983010 SRF983010 TBB983010 TKX983010 TUT983010 UEP983010 UOL983010 UYH983010 VID983010 VRZ983010 WBV983010 WLR983010 WVN983010 B65506:C65506 B131042:C131042 B196578:C196578 B262114:C262114 B327650:C327650 B393186:C393186 B458722:C458722 B524258:C524258 B589794:C589794 B655330:C655330 B720866:C720866 B786402:C786402 B851938:C851938 B917474:C917474 B983010:C983010">
      <formula1>zmna2</formula1>
    </dataValidation>
    <dataValidation type="list" allowBlank="1" showInputMessage="1" showErrorMessage="1" promptTitle="Select all that apply." prompt="Select arrow to activate the drop-down menu." sqref="B15:B18 B20 B22:B25 B27:B28 B30:B43 B45:B46">
      <formula1>X</formula1>
    </dataValidation>
    <dataValidation allowBlank="1" showInputMessage="1" showErrorMessage="1" prompt="Select the cell to the left to activate the drop-down menu." sqref="C15:C18 C20 C22:C25 C27:C28 C30:C43 C45:C46"/>
  </dataValidations>
  <pageMargins left="0.7" right="0.7" top="0.75" bottom="0.75" header="0.3" footer="0.3"/>
  <pageSetup scale="66" orientation="portrait" r:id="rId1"/>
  <rowBreaks count="1" manualBreakCount="1">
    <brk id="23" min="1" max="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zmna</xm:f>
          </x14:formula1>
          <xm:sqref>JB65561:JB65569 SX65561:SX65569 ACT65561:ACT65569 AMP65561:AMP65569 AWL65561:AWL65569 BGH65561:BGH65569 BQD65561:BQD65569 BZZ65561:BZZ65569 CJV65561:CJV65569 CTR65561:CTR65569 DDN65561:DDN65569 DNJ65561:DNJ65569 DXF65561:DXF65569 EHB65561:EHB65569 EQX65561:EQX65569 FAT65561:FAT65569 FKP65561:FKP65569 FUL65561:FUL65569 GEH65561:GEH65569 GOD65561:GOD65569 GXZ65561:GXZ65569 HHV65561:HHV65569 HRR65561:HRR65569 IBN65561:IBN65569 ILJ65561:ILJ65569 IVF65561:IVF65569 JFB65561:JFB65569 JOX65561:JOX65569 JYT65561:JYT65569 KIP65561:KIP65569 KSL65561:KSL65569 LCH65561:LCH65569 LMD65561:LMD65569 LVZ65561:LVZ65569 MFV65561:MFV65569 MPR65561:MPR65569 MZN65561:MZN65569 NJJ65561:NJJ65569 NTF65561:NTF65569 ODB65561:ODB65569 OMX65561:OMX65569 OWT65561:OWT65569 PGP65561:PGP65569 PQL65561:PQL65569 QAH65561:QAH65569 QKD65561:QKD65569 QTZ65561:QTZ65569 RDV65561:RDV65569 RNR65561:RNR65569 RXN65561:RXN65569 SHJ65561:SHJ65569 SRF65561:SRF65569 TBB65561:TBB65569 TKX65561:TKX65569 TUT65561:TUT65569 UEP65561:UEP65569 UOL65561:UOL65569 UYH65561:UYH65569 VID65561:VID65569 VRZ65561:VRZ65569 WBV65561:WBV65569 WLR65561:WLR65569 WVN65561:WVN65569 JB131097:JB131105 SX131097:SX131105 ACT131097:ACT131105 AMP131097:AMP131105 AWL131097:AWL131105 BGH131097:BGH131105 BQD131097:BQD131105 BZZ131097:BZZ131105 CJV131097:CJV131105 CTR131097:CTR131105 DDN131097:DDN131105 DNJ131097:DNJ131105 DXF131097:DXF131105 EHB131097:EHB131105 EQX131097:EQX131105 FAT131097:FAT131105 FKP131097:FKP131105 FUL131097:FUL131105 GEH131097:GEH131105 GOD131097:GOD131105 GXZ131097:GXZ131105 HHV131097:HHV131105 HRR131097:HRR131105 IBN131097:IBN131105 ILJ131097:ILJ131105 IVF131097:IVF131105 JFB131097:JFB131105 JOX131097:JOX131105 JYT131097:JYT131105 KIP131097:KIP131105 KSL131097:KSL131105 LCH131097:LCH131105 LMD131097:LMD131105 LVZ131097:LVZ131105 MFV131097:MFV131105 MPR131097:MPR131105 MZN131097:MZN131105 NJJ131097:NJJ131105 NTF131097:NTF131105 ODB131097:ODB131105 OMX131097:OMX131105 OWT131097:OWT131105 PGP131097:PGP131105 PQL131097:PQL131105 QAH131097:QAH131105 QKD131097:QKD131105 QTZ131097:QTZ131105 RDV131097:RDV131105 RNR131097:RNR131105 RXN131097:RXN131105 SHJ131097:SHJ131105 SRF131097:SRF131105 TBB131097:TBB131105 TKX131097:TKX131105 TUT131097:TUT131105 UEP131097:UEP131105 UOL131097:UOL131105 UYH131097:UYH131105 VID131097:VID131105 VRZ131097:VRZ131105 WBV131097:WBV131105 WLR131097:WLR131105 WVN131097:WVN131105 JB196633:JB196641 SX196633:SX196641 ACT196633:ACT196641 AMP196633:AMP196641 AWL196633:AWL196641 BGH196633:BGH196641 BQD196633:BQD196641 BZZ196633:BZZ196641 CJV196633:CJV196641 CTR196633:CTR196641 DDN196633:DDN196641 DNJ196633:DNJ196641 DXF196633:DXF196641 EHB196633:EHB196641 EQX196633:EQX196641 FAT196633:FAT196641 FKP196633:FKP196641 FUL196633:FUL196641 GEH196633:GEH196641 GOD196633:GOD196641 GXZ196633:GXZ196641 HHV196633:HHV196641 HRR196633:HRR196641 IBN196633:IBN196641 ILJ196633:ILJ196641 IVF196633:IVF196641 JFB196633:JFB196641 JOX196633:JOX196641 JYT196633:JYT196641 KIP196633:KIP196641 KSL196633:KSL196641 LCH196633:LCH196641 LMD196633:LMD196641 LVZ196633:LVZ196641 MFV196633:MFV196641 MPR196633:MPR196641 MZN196633:MZN196641 NJJ196633:NJJ196641 NTF196633:NTF196641 ODB196633:ODB196641 OMX196633:OMX196641 OWT196633:OWT196641 PGP196633:PGP196641 PQL196633:PQL196641 QAH196633:QAH196641 QKD196633:QKD196641 QTZ196633:QTZ196641 RDV196633:RDV196641 RNR196633:RNR196641 RXN196633:RXN196641 SHJ196633:SHJ196641 SRF196633:SRF196641 TBB196633:TBB196641 TKX196633:TKX196641 TUT196633:TUT196641 UEP196633:UEP196641 UOL196633:UOL196641 UYH196633:UYH196641 VID196633:VID196641 VRZ196633:VRZ196641 WBV196633:WBV196641 WLR196633:WLR196641 WVN196633:WVN196641 JB262169:JB262177 SX262169:SX262177 ACT262169:ACT262177 AMP262169:AMP262177 AWL262169:AWL262177 BGH262169:BGH262177 BQD262169:BQD262177 BZZ262169:BZZ262177 CJV262169:CJV262177 CTR262169:CTR262177 DDN262169:DDN262177 DNJ262169:DNJ262177 DXF262169:DXF262177 EHB262169:EHB262177 EQX262169:EQX262177 FAT262169:FAT262177 FKP262169:FKP262177 FUL262169:FUL262177 GEH262169:GEH262177 GOD262169:GOD262177 GXZ262169:GXZ262177 HHV262169:HHV262177 HRR262169:HRR262177 IBN262169:IBN262177 ILJ262169:ILJ262177 IVF262169:IVF262177 JFB262169:JFB262177 JOX262169:JOX262177 JYT262169:JYT262177 KIP262169:KIP262177 KSL262169:KSL262177 LCH262169:LCH262177 LMD262169:LMD262177 LVZ262169:LVZ262177 MFV262169:MFV262177 MPR262169:MPR262177 MZN262169:MZN262177 NJJ262169:NJJ262177 NTF262169:NTF262177 ODB262169:ODB262177 OMX262169:OMX262177 OWT262169:OWT262177 PGP262169:PGP262177 PQL262169:PQL262177 QAH262169:QAH262177 QKD262169:QKD262177 QTZ262169:QTZ262177 RDV262169:RDV262177 RNR262169:RNR262177 RXN262169:RXN262177 SHJ262169:SHJ262177 SRF262169:SRF262177 TBB262169:TBB262177 TKX262169:TKX262177 TUT262169:TUT262177 UEP262169:UEP262177 UOL262169:UOL262177 UYH262169:UYH262177 VID262169:VID262177 VRZ262169:VRZ262177 WBV262169:WBV262177 WLR262169:WLR262177 WVN262169:WVN262177 JB327705:JB327713 SX327705:SX327713 ACT327705:ACT327713 AMP327705:AMP327713 AWL327705:AWL327713 BGH327705:BGH327713 BQD327705:BQD327713 BZZ327705:BZZ327713 CJV327705:CJV327713 CTR327705:CTR327713 DDN327705:DDN327713 DNJ327705:DNJ327713 DXF327705:DXF327713 EHB327705:EHB327713 EQX327705:EQX327713 FAT327705:FAT327713 FKP327705:FKP327713 FUL327705:FUL327713 GEH327705:GEH327713 GOD327705:GOD327713 GXZ327705:GXZ327713 HHV327705:HHV327713 HRR327705:HRR327713 IBN327705:IBN327713 ILJ327705:ILJ327713 IVF327705:IVF327713 JFB327705:JFB327713 JOX327705:JOX327713 JYT327705:JYT327713 KIP327705:KIP327713 KSL327705:KSL327713 LCH327705:LCH327713 LMD327705:LMD327713 LVZ327705:LVZ327713 MFV327705:MFV327713 MPR327705:MPR327713 MZN327705:MZN327713 NJJ327705:NJJ327713 NTF327705:NTF327713 ODB327705:ODB327713 OMX327705:OMX327713 OWT327705:OWT327713 PGP327705:PGP327713 PQL327705:PQL327713 QAH327705:QAH327713 QKD327705:QKD327713 QTZ327705:QTZ327713 RDV327705:RDV327713 RNR327705:RNR327713 RXN327705:RXN327713 SHJ327705:SHJ327713 SRF327705:SRF327713 TBB327705:TBB327713 TKX327705:TKX327713 TUT327705:TUT327713 UEP327705:UEP327713 UOL327705:UOL327713 UYH327705:UYH327713 VID327705:VID327713 VRZ327705:VRZ327713 WBV327705:WBV327713 WLR327705:WLR327713 WVN327705:WVN327713 JB393241:JB393249 SX393241:SX393249 ACT393241:ACT393249 AMP393241:AMP393249 AWL393241:AWL393249 BGH393241:BGH393249 BQD393241:BQD393249 BZZ393241:BZZ393249 CJV393241:CJV393249 CTR393241:CTR393249 DDN393241:DDN393249 DNJ393241:DNJ393249 DXF393241:DXF393249 EHB393241:EHB393249 EQX393241:EQX393249 FAT393241:FAT393249 FKP393241:FKP393249 FUL393241:FUL393249 GEH393241:GEH393249 GOD393241:GOD393249 GXZ393241:GXZ393249 HHV393241:HHV393249 HRR393241:HRR393249 IBN393241:IBN393249 ILJ393241:ILJ393249 IVF393241:IVF393249 JFB393241:JFB393249 JOX393241:JOX393249 JYT393241:JYT393249 KIP393241:KIP393249 KSL393241:KSL393249 LCH393241:LCH393249 LMD393241:LMD393249 LVZ393241:LVZ393249 MFV393241:MFV393249 MPR393241:MPR393249 MZN393241:MZN393249 NJJ393241:NJJ393249 NTF393241:NTF393249 ODB393241:ODB393249 OMX393241:OMX393249 OWT393241:OWT393249 PGP393241:PGP393249 PQL393241:PQL393249 QAH393241:QAH393249 QKD393241:QKD393249 QTZ393241:QTZ393249 RDV393241:RDV393249 RNR393241:RNR393249 RXN393241:RXN393249 SHJ393241:SHJ393249 SRF393241:SRF393249 TBB393241:TBB393249 TKX393241:TKX393249 TUT393241:TUT393249 UEP393241:UEP393249 UOL393241:UOL393249 UYH393241:UYH393249 VID393241:VID393249 VRZ393241:VRZ393249 WBV393241:WBV393249 WLR393241:WLR393249 WVN393241:WVN393249 JB458777:JB458785 SX458777:SX458785 ACT458777:ACT458785 AMP458777:AMP458785 AWL458777:AWL458785 BGH458777:BGH458785 BQD458777:BQD458785 BZZ458777:BZZ458785 CJV458777:CJV458785 CTR458777:CTR458785 DDN458777:DDN458785 DNJ458777:DNJ458785 DXF458777:DXF458785 EHB458777:EHB458785 EQX458777:EQX458785 FAT458777:FAT458785 FKP458777:FKP458785 FUL458777:FUL458785 GEH458777:GEH458785 GOD458777:GOD458785 GXZ458777:GXZ458785 HHV458777:HHV458785 HRR458777:HRR458785 IBN458777:IBN458785 ILJ458777:ILJ458785 IVF458777:IVF458785 JFB458777:JFB458785 JOX458777:JOX458785 JYT458777:JYT458785 KIP458777:KIP458785 KSL458777:KSL458785 LCH458777:LCH458785 LMD458777:LMD458785 LVZ458777:LVZ458785 MFV458777:MFV458785 MPR458777:MPR458785 MZN458777:MZN458785 NJJ458777:NJJ458785 NTF458777:NTF458785 ODB458777:ODB458785 OMX458777:OMX458785 OWT458777:OWT458785 PGP458777:PGP458785 PQL458777:PQL458785 QAH458777:QAH458785 QKD458777:QKD458785 QTZ458777:QTZ458785 RDV458777:RDV458785 RNR458777:RNR458785 RXN458777:RXN458785 SHJ458777:SHJ458785 SRF458777:SRF458785 TBB458777:TBB458785 TKX458777:TKX458785 TUT458777:TUT458785 UEP458777:UEP458785 UOL458777:UOL458785 UYH458777:UYH458785 VID458777:VID458785 VRZ458777:VRZ458785 WBV458777:WBV458785 WLR458777:WLR458785 WVN458777:WVN458785 JB524313:JB524321 SX524313:SX524321 ACT524313:ACT524321 AMP524313:AMP524321 AWL524313:AWL524321 BGH524313:BGH524321 BQD524313:BQD524321 BZZ524313:BZZ524321 CJV524313:CJV524321 CTR524313:CTR524321 DDN524313:DDN524321 DNJ524313:DNJ524321 DXF524313:DXF524321 EHB524313:EHB524321 EQX524313:EQX524321 FAT524313:FAT524321 FKP524313:FKP524321 FUL524313:FUL524321 GEH524313:GEH524321 GOD524313:GOD524321 GXZ524313:GXZ524321 HHV524313:HHV524321 HRR524313:HRR524321 IBN524313:IBN524321 ILJ524313:ILJ524321 IVF524313:IVF524321 JFB524313:JFB524321 JOX524313:JOX524321 JYT524313:JYT524321 KIP524313:KIP524321 KSL524313:KSL524321 LCH524313:LCH524321 LMD524313:LMD524321 LVZ524313:LVZ524321 MFV524313:MFV524321 MPR524313:MPR524321 MZN524313:MZN524321 NJJ524313:NJJ524321 NTF524313:NTF524321 ODB524313:ODB524321 OMX524313:OMX524321 OWT524313:OWT524321 PGP524313:PGP524321 PQL524313:PQL524321 QAH524313:QAH524321 QKD524313:QKD524321 QTZ524313:QTZ524321 RDV524313:RDV524321 RNR524313:RNR524321 RXN524313:RXN524321 SHJ524313:SHJ524321 SRF524313:SRF524321 TBB524313:TBB524321 TKX524313:TKX524321 TUT524313:TUT524321 UEP524313:UEP524321 UOL524313:UOL524321 UYH524313:UYH524321 VID524313:VID524321 VRZ524313:VRZ524321 WBV524313:WBV524321 WLR524313:WLR524321 WVN524313:WVN524321 JB589849:JB589857 SX589849:SX589857 ACT589849:ACT589857 AMP589849:AMP589857 AWL589849:AWL589857 BGH589849:BGH589857 BQD589849:BQD589857 BZZ589849:BZZ589857 CJV589849:CJV589857 CTR589849:CTR589857 DDN589849:DDN589857 DNJ589849:DNJ589857 DXF589849:DXF589857 EHB589849:EHB589857 EQX589849:EQX589857 FAT589849:FAT589857 FKP589849:FKP589857 FUL589849:FUL589857 GEH589849:GEH589857 GOD589849:GOD589857 GXZ589849:GXZ589857 HHV589849:HHV589857 HRR589849:HRR589857 IBN589849:IBN589857 ILJ589849:ILJ589857 IVF589849:IVF589857 JFB589849:JFB589857 JOX589849:JOX589857 JYT589849:JYT589857 KIP589849:KIP589857 KSL589849:KSL589857 LCH589849:LCH589857 LMD589849:LMD589857 LVZ589849:LVZ589857 MFV589849:MFV589857 MPR589849:MPR589857 MZN589849:MZN589857 NJJ589849:NJJ589857 NTF589849:NTF589857 ODB589849:ODB589857 OMX589849:OMX589857 OWT589849:OWT589857 PGP589849:PGP589857 PQL589849:PQL589857 QAH589849:QAH589857 QKD589849:QKD589857 QTZ589849:QTZ589857 RDV589849:RDV589857 RNR589849:RNR589857 RXN589849:RXN589857 SHJ589849:SHJ589857 SRF589849:SRF589857 TBB589849:TBB589857 TKX589849:TKX589857 TUT589849:TUT589857 UEP589849:UEP589857 UOL589849:UOL589857 UYH589849:UYH589857 VID589849:VID589857 VRZ589849:VRZ589857 WBV589849:WBV589857 WLR589849:WLR589857 WVN589849:WVN589857 JB655385:JB655393 SX655385:SX655393 ACT655385:ACT655393 AMP655385:AMP655393 AWL655385:AWL655393 BGH655385:BGH655393 BQD655385:BQD655393 BZZ655385:BZZ655393 CJV655385:CJV655393 CTR655385:CTR655393 DDN655385:DDN655393 DNJ655385:DNJ655393 DXF655385:DXF655393 EHB655385:EHB655393 EQX655385:EQX655393 FAT655385:FAT655393 FKP655385:FKP655393 FUL655385:FUL655393 GEH655385:GEH655393 GOD655385:GOD655393 GXZ655385:GXZ655393 HHV655385:HHV655393 HRR655385:HRR655393 IBN655385:IBN655393 ILJ655385:ILJ655393 IVF655385:IVF655393 JFB655385:JFB655393 JOX655385:JOX655393 JYT655385:JYT655393 KIP655385:KIP655393 KSL655385:KSL655393 LCH655385:LCH655393 LMD655385:LMD655393 LVZ655385:LVZ655393 MFV655385:MFV655393 MPR655385:MPR655393 MZN655385:MZN655393 NJJ655385:NJJ655393 NTF655385:NTF655393 ODB655385:ODB655393 OMX655385:OMX655393 OWT655385:OWT655393 PGP655385:PGP655393 PQL655385:PQL655393 QAH655385:QAH655393 QKD655385:QKD655393 QTZ655385:QTZ655393 RDV655385:RDV655393 RNR655385:RNR655393 RXN655385:RXN655393 SHJ655385:SHJ655393 SRF655385:SRF655393 TBB655385:TBB655393 TKX655385:TKX655393 TUT655385:TUT655393 UEP655385:UEP655393 UOL655385:UOL655393 UYH655385:UYH655393 VID655385:VID655393 VRZ655385:VRZ655393 WBV655385:WBV655393 WLR655385:WLR655393 WVN655385:WVN655393 JB720921:JB720929 SX720921:SX720929 ACT720921:ACT720929 AMP720921:AMP720929 AWL720921:AWL720929 BGH720921:BGH720929 BQD720921:BQD720929 BZZ720921:BZZ720929 CJV720921:CJV720929 CTR720921:CTR720929 DDN720921:DDN720929 DNJ720921:DNJ720929 DXF720921:DXF720929 EHB720921:EHB720929 EQX720921:EQX720929 FAT720921:FAT720929 FKP720921:FKP720929 FUL720921:FUL720929 GEH720921:GEH720929 GOD720921:GOD720929 GXZ720921:GXZ720929 HHV720921:HHV720929 HRR720921:HRR720929 IBN720921:IBN720929 ILJ720921:ILJ720929 IVF720921:IVF720929 JFB720921:JFB720929 JOX720921:JOX720929 JYT720921:JYT720929 KIP720921:KIP720929 KSL720921:KSL720929 LCH720921:LCH720929 LMD720921:LMD720929 LVZ720921:LVZ720929 MFV720921:MFV720929 MPR720921:MPR720929 MZN720921:MZN720929 NJJ720921:NJJ720929 NTF720921:NTF720929 ODB720921:ODB720929 OMX720921:OMX720929 OWT720921:OWT720929 PGP720921:PGP720929 PQL720921:PQL720929 QAH720921:QAH720929 QKD720921:QKD720929 QTZ720921:QTZ720929 RDV720921:RDV720929 RNR720921:RNR720929 RXN720921:RXN720929 SHJ720921:SHJ720929 SRF720921:SRF720929 TBB720921:TBB720929 TKX720921:TKX720929 TUT720921:TUT720929 UEP720921:UEP720929 UOL720921:UOL720929 UYH720921:UYH720929 VID720921:VID720929 VRZ720921:VRZ720929 WBV720921:WBV720929 WLR720921:WLR720929 WVN720921:WVN720929 JB786457:JB786465 SX786457:SX786465 ACT786457:ACT786465 AMP786457:AMP786465 AWL786457:AWL786465 BGH786457:BGH786465 BQD786457:BQD786465 BZZ786457:BZZ786465 CJV786457:CJV786465 CTR786457:CTR786465 DDN786457:DDN786465 DNJ786457:DNJ786465 DXF786457:DXF786465 EHB786457:EHB786465 EQX786457:EQX786465 FAT786457:FAT786465 FKP786457:FKP786465 FUL786457:FUL786465 GEH786457:GEH786465 GOD786457:GOD786465 GXZ786457:GXZ786465 HHV786457:HHV786465 HRR786457:HRR786465 IBN786457:IBN786465 ILJ786457:ILJ786465 IVF786457:IVF786465 JFB786457:JFB786465 JOX786457:JOX786465 JYT786457:JYT786465 KIP786457:KIP786465 KSL786457:KSL786465 LCH786457:LCH786465 LMD786457:LMD786465 LVZ786457:LVZ786465 MFV786457:MFV786465 MPR786457:MPR786465 MZN786457:MZN786465 NJJ786457:NJJ786465 NTF786457:NTF786465 ODB786457:ODB786465 OMX786457:OMX786465 OWT786457:OWT786465 PGP786457:PGP786465 PQL786457:PQL786465 QAH786457:QAH786465 QKD786457:QKD786465 QTZ786457:QTZ786465 RDV786457:RDV786465 RNR786457:RNR786465 RXN786457:RXN786465 SHJ786457:SHJ786465 SRF786457:SRF786465 TBB786457:TBB786465 TKX786457:TKX786465 TUT786457:TUT786465 UEP786457:UEP786465 UOL786457:UOL786465 UYH786457:UYH786465 VID786457:VID786465 VRZ786457:VRZ786465 WBV786457:WBV786465 WLR786457:WLR786465 WVN786457:WVN786465 JB851993:JB852001 SX851993:SX852001 ACT851993:ACT852001 AMP851993:AMP852001 AWL851993:AWL852001 BGH851993:BGH852001 BQD851993:BQD852001 BZZ851993:BZZ852001 CJV851993:CJV852001 CTR851993:CTR852001 DDN851993:DDN852001 DNJ851993:DNJ852001 DXF851993:DXF852001 EHB851993:EHB852001 EQX851993:EQX852001 FAT851993:FAT852001 FKP851993:FKP852001 FUL851993:FUL852001 GEH851993:GEH852001 GOD851993:GOD852001 GXZ851993:GXZ852001 HHV851993:HHV852001 HRR851993:HRR852001 IBN851993:IBN852001 ILJ851993:ILJ852001 IVF851993:IVF852001 JFB851993:JFB852001 JOX851993:JOX852001 JYT851993:JYT852001 KIP851993:KIP852001 KSL851993:KSL852001 LCH851993:LCH852001 LMD851993:LMD852001 LVZ851993:LVZ852001 MFV851993:MFV852001 MPR851993:MPR852001 MZN851993:MZN852001 NJJ851993:NJJ852001 NTF851993:NTF852001 ODB851993:ODB852001 OMX851993:OMX852001 OWT851993:OWT852001 PGP851993:PGP852001 PQL851993:PQL852001 QAH851993:QAH852001 QKD851993:QKD852001 QTZ851993:QTZ852001 RDV851993:RDV852001 RNR851993:RNR852001 RXN851993:RXN852001 SHJ851993:SHJ852001 SRF851993:SRF852001 TBB851993:TBB852001 TKX851993:TKX852001 TUT851993:TUT852001 UEP851993:UEP852001 UOL851993:UOL852001 UYH851993:UYH852001 VID851993:VID852001 VRZ851993:VRZ852001 WBV851993:WBV852001 WLR851993:WLR852001 WVN851993:WVN852001 JB917529:JB917537 SX917529:SX917537 ACT917529:ACT917537 AMP917529:AMP917537 AWL917529:AWL917537 BGH917529:BGH917537 BQD917529:BQD917537 BZZ917529:BZZ917537 CJV917529:CJV917537 CTR917529:CTR917537 DDN917529:DDN917537 DNJ917529:DNJ917537 DXF917529:DXF917537 EHB917529:EHB917537 EQX917529:EQX917537 FAT917529:FAT917537 FKP917529:FKP917537 FUL917529:FUL917537 GEH917529:GEH917537 GOD917529:GOD917537 GXZ917529:GXZ917537 HHV917529:HHV917537 HRR917529:HRR917537 IBN917529:IBN917537 ILJ917529:ILJ917537 IVF917529:IVF917537 JFB917529:JFB917537 JOX917529:JOX917537 JYT917529:JYT917537 KIP917529:KIP917537 KSL917529:KSL917537 LCH917529:LCH917537 LMD917529:LMD917537 LVZ917529:LVZ917537 MFV917529:MFV917537 MPR917529:MPR917537 MZN917529:MZN917537 NJJ917529:NJJ917537 NTF917529:NTF917537 ODB917529:ODB917537 OMX917529:OMX917537 OWT917529:OWT917537 PGP917529:PGP917537 PQL917529:PQL917537 QAH917529:QAH917537 QKD917529:QKD917537 QTZ917529:QTZ917537 RDV917529:RDV917537 RNR917529:RNR917537 RXN917529:RXN917537 SHJ917529:SHJ917537 SRF917529:SRF917537 TBB917529:TBB917537 TKX917529:TKX917537 TUT917529:TUT917537 UEP917529:UEP917537 UOL917529:UOL917537 UYH917529:UYH917537 VID917529:VID917537 VRZ917529:VRZ917537 WBV917529:WBV917537 WLR917529:WLR917537 WVN917529:WVN917537 JB983065:JB983073 SX983065:SX983073 ACT983065:ACT983073 AMP983065:AMP983073 AWL983065:AWL983073 BGH983065:BGH983073 BQD983065:BQD983073 BZZ983065:BZZ983073 CJV983065:CJV983073 CTR983065:CTR983073 DDN983065:DDN983073 DNJ983065:DNJ983073 DXF983065:DXF983073 EHB983065:EHB983073 EQX983065:EQX983073 FAT983065:FAT983073 FKP983065:FKP983073 FUL983065:FUL983073 GEH983065:GEH983073 GOD983065:GOD983073 GXZ983065:GXZ983073 HHV983065:HHV983073 HRR983065:HRR983073 IBN983065:IBN983073 ILJ983065:ILJ983073 IVF983065:IVF983073 JFB983065:JFB983073 JOX983065:JOX983073 JYT983065:JYT983073 KIP983065:KIP983073 KSL983065:KSL983073 LCH983065:LCH983073 LMD983065:LMD983073 LVZ983065:LVZ983073 MFV983065:MFV983073 MPR983065:MPR983073 MZN983065:MZN983073 NJJ983065:NJJ983073 NTF983065:NTF983073 ODB983065:ODB983073 OMX983065:OMX983073 OWT983065:OWT983073 PGP983065:PGP983073 PQL983065:PQL983073 QAH983065:QAH983073 QKD983065:QKD983073 QTZ983065:QTZ983073 RDV983065:RDV983073 RNR983065:RNR983073 RXN983065:RXN983073 SHJ983065:SHJ983073 SRF983065:SRF983073 TBB983065:TBB983073 TKX983065:TKX983073 TUT983065:TUT983073 UEP983065:UEP983073 UOL983065:UOL983073 UYH983065:UYH983073 VID983065:VID983073 VRZ983065:VRZ983073 WBV983065:WBV983073 WLR983065:WLR983073 WVN983065:WVN983073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JB65554:JB65555 SX65554:SX65555 ACT65554:ACT65555 AMP65554:AMP65555 AWL65554:AWL65555 BGH65554:BGH65555 BQD65554:BQD65555 BZZ65554:BZZ65555 CJV65554:CJV65555 CTR65554:CTR65555 DDN65554:DDN65555 DNJ65554:DNJ65555 DXF65554:DXF65555 EHB65554:EHB65555 EQX65554:EQX65555 FAT65554:FAT65555 FKP65554:FKP65555 FUL65554:FUL65555 GEH65554:GEH65555 GOD65554:GOD65555 GXZ65554:GXZ65555 HHV65554:HHV65555 HRR65554:HRR65555 IBN65554:IBN65555 ILJ65554:ILJ65555 IVF65554:IVF65555 JFB65554:JFB65555 JOX65554:JOX65555 JYT65554:JYT65555 KIP65554:KIP65555 KSL65554:KSL65555 LCH65554:LCH65555 LMD65554:LMD65555 LVZ65554:LVZ65555 MFV65554:MFV65555 MPR65554:MPR65555 MZN65554:MZN65555 NJJ65554:NJJ65555 NTF65554:NTF65555 ODB65554:ODB65555 OMX65554:OMX65555 OWT65554:OWT65555 PGP65554:PGP65555 PQL65554:PQL65555 QAH65554:QAH65555 QKD65554:QKD65555 QTZ65554:QTZ65555 RDV65554:RDV65555 RNR65554:RNR65555 RXN65554:RXN65555 SHJ65554:SHJ65555 SRF65554:SRF65555 TBB65554:TBB65555 TKX65554:TKX65555 TUT65554:TUT65555 UEP65554:UEP65555 UOL65554:UOL65555 UYH65554:UYH65555 VID65554:VID65555 VRZ65554:VRZ65555 WBV65554:WBV65555 WLR65554:WLR65555 WVN65554:WVN65555 JB131090:JB131091 SX131090:SX131091 ACT131090:ACT131091 AMP131090:AMP131091 AWL131090:AWL131091 BGH131090:BGH131091 BQD131090:BQD131091 BZZ131090:BZZ131091 CJV131090:CJV131091 CTR131090:CTR131091 DDN131090:DDN131091 DNJ131090:DNJ131091 DXF131090:DXF131091 EHB131090:EHB131091 EQX131090:EQX131091 FAT131090:FAT131091 FKP131090:FKP131091 FUL131090:FUL131091 GEH131090:GEH131091 GOD131090:GOD131091 GXZ131090:GXZ131091 HHV131090:HHV131091 HRR131090:HRR131091 IBN131090:IBN131091 ILJ131090:ILJ131091 IVF131090:IVF131091 JFB131090:JFB131091 JOX131090:JOX131091 JYT131090:JYT131091 KIP131090:KIP131091 KSL131090:KSL131091 LCH131090:LCH131091 LMD131090:LMD131091 LVZ131090:LVZ131091 MFV131090:MFV131091 MPR131090:MPR131091 MZN131090:MZN131091 NJJ131090:NJJ131091 NTF131090:NTF131091 ODB131090:ODB131091 OMX131090:OMX131091 OWT131090:OWT131091 PGP131090:PGP131091 PQL131090:PQL131091 QAH131090:QAH131091 QKD131090:QKD131091 QTZ131090:QTZ131091 RDV131090:RDV131091 RNR131090:RNR131091 RXN131090:RXN131091 SHJ131090:SHJ131091 SRF131090:SRF131091 TBB131090:TBB131091 TKX131090:TKX131091 TUT131090:TUT131091 UEP131090:UEP131091 UOL131090:UOL131091 UYH131090:UYH131091 VID131090:VID131091 VRZ131090:VRZ131091 WBV131090:WBV131091 WLR131090:WLR131091 WVN131090:WVN131091 JB196626:JB196627 SX196626:SX196627 ACT196626:ACT196627 AMP196626:AMP196627 AWL196626:AWL196627 BGH196626:BGH196627 BQD196626:BQD196627 BZZ196626:BZZ196627 CJV196626:CJV196627 CTR196626:CTR196627 DDN196626:DDN196627 DNJ196626:DNJ196627 DXF196626:DXF196627 EHB196626:EHB196627 EQX196626:EQX196627 FAT196626:FAT196627 FKP196626:FKP196627 FUL196626:FUL196627 GEH196626:GEH196627 GOD196626:GOD196627 GXZ196626:GXZ196627 HHV196626:HHV196627 HRR196626:HRR196627 IBN196626:IBN196627 ILJ196626:ILJ196627 IVF196626:IVF196627 JFB196626:JFB196627 JOX196626:JOX196627 JYT196626:JYT196627 KIP196626:KIP196627 KSL196626:KSL196627 LCH196626:LCH196627 LMD196626:LMD196627 LVZ196626:LVZ196627 MFV196626:MFV196627 MPR196626:MPR196627 MZN196626:MZN196627 NJJ196626:NJJ196627 NTF196626:NTF196627 ODB196626:ODB196627 OMX196626:OMX196627 OWT196626:OWT196627 PGP196626:PGP196627 PQL196626:PQL196627 QAH196626:QAH196627 QKD196626:QKD196627 QTZ196626:QTZ196627 RDV196626:RDV196627 RNR196626:RNR196627 RXN196626:RXN196627 SHJ196626:SHJ196627 SRF196626:SRF196627 TBB196626:TBB196627 TKX196626:TKX196627 TUT196626:TUT196627 UEP196626:UEP196627 UOL196626:UOL196627 UYH196626:UYH196627 VID196626:VID196627 VRZ196626:VRZ196627 WBV196626:WBV196627 WLR196626:WLR196627 WVN196626:WVN196627 JB262162:JB262163 SX262162:SX262163 ACT262162:ACT262163 AMP262162:AMP262163 AWL262162:AWL262163 BGH262162:BGH262163 BQD262162:BQD262163 BZZ262162:BZZ262163 CJV262162:CJV262163 CTR262162:CTR262163 DDN262162:DDN262163 DNJ262162:DNJ262163 DXF262162:DXF262163 EHB262162:EHB262163 EQX262162:EQX262163 FAT262162:FAT262163 FKP262162:FKP262163 FUL262162:FUL262163 GEH262162:GEH262163 GOD262162:GOD262163 GXZ262162:GXZ262163 HHV262162:HHV262163 HRR262162:HRR262163 IBN262162:IBN262163 ILJ262162:ILJ262163 IVF262162:IVF262163 JFB262162:JFB262163 JOX262162:JOX262163 JYT262162:JYT262163 KIP262162:KIP262163 KSL262162:KSL262163 LCH262162:LCH262163 LMD262162:LMD262163 LVZ262162:LVZ262163 MFV262162:MFV262163 MPR262162:MPR262163 MZN262162:MZN262163 NJJ262162:NJJ262163 NTF262162:NTF262163 ODB262162:ODB262163 OMX262162:OMX262163 OWT262162:OWT262163 PGP262162:PGP262163 PQL262162:PQL262163 QAH262162:QAH262163 QKD262162:QKD262163 QTZ262162:QTZ262163 RDV262162:RDV262163 RNR262162:RNR262163 RXN262162:RXN262163 SHJ262162:SHJ262163 SRF262162:SRF262163 TBB262162:TBB262163 TKX262162:TKX262163 TUT262162:TUT262163 UEP262162:UEP262163 UOL262162:UOL262163 UYH262162:UYH262163 VID262162:VID262163 VRZ262162:VRZ262163 WBV262162:WBV262163 WLR262162:WLR262163 WVN262162:WVN262163 JB327698:JB327699 SX327698:SX327699 ACT327698:ACT327699 AMP327698:AMP327699 AWL327698:AWL327699 BGH327698:BGH327699 BQD327698:BQD327699 BZZ327698:BZZ327699 CJV327698:CJV327699 CTR327698:CTR327699 DDN327698:DDN327699 DNJ327698:DNJ327699 DXF327698:DXF327699 EHB327698:EHB327699 EQX327698:EQX327699 FAT327698:FAT327699 FKP327698:FKP327699 FUL327698:FUL327699 GEH327698:GEH327699 GOD327698:GOD327699 GXZ327698:GXZ327699 HHV327698:HHV327699 HRR327698:HRR327699 IBN327698:IBN327699 ILJ327698:ILJ327699 IVF327698:IVF327699 JFB327698:JFB327699 JOX327698:JOX327699 JYT327698:JYT327699 KIP327698:KIP327699 KSL327698:KSL327699 LCH327698:LCH327699 LMD327698:LMD327699 LVZ327698:LVZ327699 MFV327698:MFV327699 MPR327698:MPR327699 MZN327698:MZN327699 NJJ327698:NJJ327699 NTF327698:NTF327699 ODB327698:ODB327699 OMX327698:OMX327699 OWT327698:OWT327699 PGP327698:PGP327699 PQL327698:PQL327699 QAH327698:QAH327699 QKD327698:QKD327699 QTZ327698:QTZ327699 RDV327698:RDV327699 RNR327698:RNR327699 RXN327698:RXN327699 SHJ327698:SHJ327699 SRF327698:SRF327699 TBB327698:TBB327699 TKX327698:TKX327699 TUT327698:TUT327699 UEP327698:UEP327699 UOL327698:UOL327699 UYH327698:UYH327699 VID327698:VID327699 VRZ327698:VRZ327699 WBV327698:WBV327699 WLR327698:WLR327699 WVN327698:WVN327699 JB393234:JB393235 SX393234:SX393235 ACT393234:ACT393235 AMP393234:AMP393235 AWL393234:AWL393235 BGH393234:BGH393235 BQD393234:BQD393235 BZZ393234:BZZ393235 CJV393234:CJV393235 CTR393234:CTR393235 DDN393234:DDN393235 DNJ393234:DNJ393235 DXF393234:DXF393235 EHB393234:EHB393235 EQX393234:EQX393235 FAT393234:FAT393235 FKP393234:FKP393235 FUL393234:FUL393235 GEH393234:GEH393235 GOD393234:GOD393235 GXZ393234:GXZ393235 HHV393234:HHV393235 HRR393234:HRR393235 IBN393234:IBN393235 ILJ393234:ILJ393235 IVF393234:IVF393235 JFB393234:JFB393235 JOX393234:JOX393235 JYT393234:JYT393235 KIP393234:KIP393235 KSL393234:KSL393235 LCH393234:LCH393235 LMD393234:LMD393235 LVZ393234:LVZ393235 MFV393234:MFV393235 MPR393234:MPR393235 MZN393234:MZN393235 NJJ393234:NJJ393235 NTF393234:NTF393235 ODB393234:ODB393235 OMX393234:OMX393235 OWT393234:OWT393235 PGP393234:PGP393235 PQL393234:PQL393235 QAH393234:QAH393235 QKD393234:QKD393235 QTZ393234:QTZ393235 RDV393234:RDV393235 RNR393234:RNR393235 RXN393234:RXN393235 SHJ393234:SHJ393235 SRF393234:SRF393235 TBB393234:TBB393235 TKX393234:TKX393235 TUT393234:TUT393235 UEP393234:UEP393235 UOL393234:UOL393235 UYH393234:UYH393235 VID393234:VID393235 VRZ393234:VRZ393235 WBV393234:WBV393235 WLR393234:WLR393235 WVN393234:WVN393235 JB458770:JB458771 SX458770:SX458771 ACT458770:ACT458771 AMP458770:AMP458771 AWL458770:AWL458771 BGH458770:BGH458771 BQD458770:BQD458771 BZZ458770:BZZ458771 CJV458770:CJV458771 CTR458770:CTR458771 DDN458770:DDN458771 DNJ458770:DNJ458771 DXF458770:DXF458771 EHB458770:EHB458771 EQX458770:EQX458771 FAT458770:FAT458771 FKP458770:FKP458771 FUL458770:FUL458771 GEH458770:GEH458771 GOD458770:GOD458771 GXZ458770:GXZ458771 HHV458770:HHV458771 HRR458770:HRR458771 IBN458770:IBN458771 ILJ458770:ILJ458771 IVF458770:IVF458771 JFB458770:JFB458771 JOX458770:JOX458771 JYT458770:JYT458771 KIP458770:KIP458771 KSL458770:KSL458771 LCH458770:LCH458771 LMD458770:LMD458771 LVZ458770:LVZ458771 MFV458770:MFV458771 MPR458770:MPR458771 MZN458770:MZN458771 NJJ458770:NJJ458771 NTF458770:NTF458771 ODB458770:ODB458771 OMX458770:OMX458771 OWT458770:OWT458771 PGP458770:PGP458771 PQL458770:PQL458771 QAH458770:QAH458771 QKD458770:QKD458771 QTZ458770:QTZ458771 RDV458770:RDV458771 RNR458770:RNR458771 RXN458770:RXN458771 SHJ458770:SHJ458771 SRF458770:SRF458771 TBB458770:TBB458771 TKX458770:TKX458771 TUT458770:TUT458771 UEP458770:UEP458771 UOL458770:UOL458771 UYH458770:UYH458771 VID458770:VID458771 VRZ458770:VRZ458771 WBV458770:WBV458771 WLR458770:WLR458771 WVN458770:WVN458771 JB524306:JB524307 SX524306:SX524307 ACT524306:ACT524307 AMP524306:AMP524307 AWL524306:AWL524307 BGH524306:BGH524307 BQD524306:BQD524307 BZZ524306:BZZ524307 CJV524306:CJV524307 CTR524306:CTR524307 DDN524306:DDN524307 DNJ524306:DNJ524307 DXF524306:DXF524307 EHB524306:EHB524307 EQX524306:EQX524307 FAT524306:FAT524307 FKP524306:FKP524307 FUL524306:FUL524307 GEH524306:GEH524307 GOD524306:GOD524307 GXZ524306:GXZ524307 HHV524306:HHV524307 HRR524306:HRR524307 IBN524306:IBN524307 ILJ524306:ILJ524307 IVF524306:IVF524307 JFB524306:JFB524307 JOX524306:JOX524307 JYT524306:JYT524307 KIP524306:KIP524307 KSL524306:KSL524307 LCH524306:LCH524307 LMD524306:LMD524307 LVZ524306:LVZ524307 MFV524306:MFV524307 MPR524306:MPR524307 MZN524306:MZN524307 NJJ524306:NJJ524307 NTF524306:NTF524307 ODB524306:ODB524307 OMX524306:OMX524307 OWT524306:OWT524307 PGP524306:PGP524307 PQL524306:PQL524307 QAH524306:QAH524307 QKD524306:QKD524307 QTZ524306:QTZ524307 RDV524306:RDV524307 RNR524306:RNR524307 RXN524306:RXN524307 SHJ524306:SHJ524307 SRF524306:SRF524307 TBB524306:TBB524307 TKX524306:TKX524307 TUT524306:TUT524307 UEP524306:UEP524307 UOL524306:UOL524307 UYH524306:UYH524307 VID524306:VID524307 VRZ524306:VRZ524307 WBV524306:WBV524307 WLR524306:WLR524307 WVN524306:WVN524307 JB589842:JB589843 SX589842:SX589843 ACT589842:ACT589843 AMP589842:AMP589843 AWL589842:AWL589843 BGH589842:BGH589843 BQD589842:BQD589843 BZZ589842:BZZ589843 CJV589842:CJV589843 CTR589842:CTR589843 DDN589842:DDN589843 DNJ589842:DNJ589843 DXF589842:DXF589843 EHB589842:EHB589843 EQX589842:EQX589843 FAT589842:FAT589843 FKP589842:FKP589843 FUL589842:FUL589843 GEH589842:GEH589843 GOD589842:GOD589843 GXZ589842:GXZ589843 HHV589842:HHV589843 HRR589842:HRR589843 IBN589842:IBN589843 ILJ589842:ILJ589843 IVF589842:IVF589843 JFB589842:JFB589843 JOX589842:JOX589843 JYT589842:JYT589843 KIP589842:KIP589843 KSL589842:KSL589843 LCH589842:LCH589843 LMD589842:LMD589843 LVZ589842:LVZ589843 MFV589842:MFV589843 MPR589842:MPR589843 MZN589842:MZN589843 NJJ589842:NJJ589843 NTF589842:NTF589843 ODB589842:ODB589843 OMX589842:OMX589843 OWT589842:OWT589843 PGP589842:PGP589843 PQL589842:PQL589843 QAH589842:QAH589843 QKD589842:QKD589843 QTZ589842:QTZ589843 RDV589842:RDV589843 RNR589842:RNR589843 RXN589842:RXN589843 SHJ589842:SHJ589843 SRF589842:SRF589843 TBB589842:TBB589843 TKX589842:TKX589843 TUT589842:TUT589843 UEP589842:UEP589843 UOL589842:UOL589843 UYH589842:UYH589843 VID589842:VID589843 VRZ589842:VRZ589843 WBV589842:WBV589843 WLR589842:WLR589843 WVN589842:WVN589843 JB655378:JB655379 SX655378:SX655379 ACT655378:ACT655379 AMP655378:AMP655379 AWL655378:AWL655379 BGH655378:BGH655379 BQD655378:BQD655379 BZZ655378:BZZ655379 CJV655378:CJV655379 CTR655378:CTR655379 DDN655378:DDN655379 DNJ655378:DNJ655379 DXF655378:DXF655379 EHB655378:EHB655379 EQX655378:EQX655379 FAT655378:FAT655379 FKP655378:FKP655379 FUL655378:FUL655379 GEH655378:GEH655379 GOD655378:GOD655379 GXZ655378:GXZ655379 HHV655378:HHV655379 HRR655378:HRR655379 IBN655378:IBN655379 ILJ655378:ILJ655379 IVF655378:IVF655379 JFB655378:JFB655379 JOX655378:JOX655379 JYT655378:JYT655379 KIP655378:KIP655379 KSL655378:KSL655379 LCH655378:LCH655379 LMD655378:LMD655379 LVZ655378:LVZ655379 MFV655378:MFV655379 MPR655378:MPR655379 MZN655378:MZN655379 NJJ655378:NJJ655379 NTF655378:NTF655379 ODB655378:ODB655379 OMX655378:OMX655379 OWT655378:OWT655379 PGP655378:PGP655379 PQL655378:PQL655379 QAH655378:QAH655379 QKD655378:QKD655379 QTZ655378:QTZ655379 RDV655378:RDV655379 RNR655378:RNR655379 RXN655378:RXN655379 SHJ655378:SHJ655379 SRF655378:SRF655379 TBB655378:TBB655379 TKX655378:TKX655379 TUT655378:TUT655379 UEP655378:UEP655379 UOL655378:UOL655379 UYH655378:UYH655379 VID655378:VID655379 VRZ655378:VRZ655379 WBV655378:WBV655379 WLR655378:WLR655379 WVN655378:WVN655379 JB720914:JB720915 SX720914:SX720915 ACT720914:ACT720915 AMP720914:AMP720915 AWL720914:AWL720915 BGH720914:BGH720915 BQD720914:BQD720915 BZZ720914:BZZ720915 CJV720914:CJV720915 CTR720914:CTR720915 DDN720914:DDN720915 DNJ720914:DNJ720915 DXF720914:DXF720915 EHB720914:EHB720915 EQX720914:EQX720915 FAT720914:FAT720915 FKP720914:FKP720915 FUL720914:FUL720915 GEH720914:GEH720915 GOD720914:GOD720915 GXZ720914:GXZ720915 HHV720914:HHV720915 HRR720914:HRR720915 IBN720914:IBN720915 ILJ720914:ILJ720915 IVF720914:IVF720915 JFB720914:JFB720915 JOX720914:JOX720915 JYT720914:JYT720915 KIP720914:KIP720915 KSL720914:KSL720915 LCH720914:LCH720915 LMD720914:LMD720915 LVZ720914:LVZ720915 MFV720914:MFV720915 MPR720914:MPR720915 MZN720914:MZN720915 NJJ720914:NJJ720915 NTF720914:NTF720915 ODB720914:ODB720915 OMX720914:OMX720915 OWT720914:OWT720915 PGP720914:PGP720915 PQL720914:PQL720915 QAH720914:QAH720915 QKD720914:QKD720915 QTZ720914:QTZ720915 RDV720914:RDV720915 RNR720914:RNR720915 RXN720914:RXN720915 SHJ720914:SHJ720915 SRF720914:SRF720915 TBB720914:TBB720915 TKX720914:TKX720915 TUT720914:TUT720915 UEP720914:UEP720915 UOL720914:UOL720915 UYH720914:UYH720915 VID720914:VID720915 VRZ720914:VRZ720915 WBV720914:WBV720915 WLR720914:WLR720915 WVN720914:WVN720915 JB786450:JB786451 SX786450:SX786451 ACT786450:ACT786451 AMP786450:AMP786451 AWL786450:AWL786451 BGH786450:BGH786451 BQD786450:BQD786451 BZZ786450:BZZ786451 CJV786450:CJV786451 CTR786450:CTR786451 DDN786450:DDN786451 DNJ786450:DNJ786451 DXF786450:DXF786451 EHB786450:EHB786451 EQX786450:EQX786451 FAT786450:FAT786451 FKP786450:FKP786451 FUL786450:FUL786451 GEH786450:GEH786451 GOD786450:GOD786451 GXZ786450:GXZ786451 HHV786450:HHV786451 HRR786450:HRR786451 IBN786450:IBN786451 ILJ786450:ILJ786451 IVF786450:IVF786451 JFB786450:JFB786451 JOX786450:JOX786451 JYT786450:JYT786451 KIP786450:KIP786451 KSL786450:KSL786451 LCH786450:LCH786451 LMD786450:LMD786451 LVZ786450:LVZ786451 MFV786450:MFV786451 MPR786450:MPR786451 MZN786450:MZN786451 NJJ786450:NJJ786451 NTF786450:NTF786451 ODB786450:ODB786451 OMX786450:OMX786451 OWT786450:OWT786451 PGP786450:PGP786451 PQL786450:PQL786451 QAH786450:QAH786451 QKD786450:QKD786451 QTZ786450:QTZ786451 RDV786450:RDV786451 RNR786450:RNR786451 RXN786450:RXN786451 SHJ786450:SHJ786451 SRF786450:SRF786451 TBB786450:TBB786451 TKX786450:TKX786451 TUT786450:TUT786451 UEP786450:UEP786451 UOL786450:UOL786451 UYH786450:UYH786451 VID786450:VID786451 VRZ786450:VRZ786451 WBV786450:WBV786451 WLR786450:WLR786451 WVN786450:WVN786451 JB851986:JB851987 SX851986:SX851987 ACT851986:ACT851987 AMP851986:AMP851987 AWL851986:AWL851987 BGH851986:BGH851987 BQD851986:BQD851987 BZZ851986:BZZ851987 CJV851986:CJV851987 CTR851986:CTR851987 DDN851986:DDN851987 DNJ851986:DNJ851987 DXF851986:DXF851987 EHB851986:EHB851987 EQX851986:EQX851987 FAT851986:FAT851987 FKP851986:FKP851987 FUL851986:FUL851987 GEH851986:GEH851987 GOD851986:GOD851987 GXZ851986:GXZ851987 HHV851986:HHV851987 HRR851986:HRR851987 IBN851986:IBN851987 ILJ851986:ILJ851987 IVF851986:IVF851987 JFB851986:JFB851987 JOX851986:JOX851987 JYT851986:JYT851987 KIP851986:KIP851987 KSL851986:KSL851987 LCH851986:LCH851987 LMD851986:LMD851987 LVZ851986:LVZ851987 MFV851986:MFV851987 MPR851986:MPR851987 MZN851986:MZN851987 NJJ851986:NJJ851987 NTF851986:NTF851987 ODB851986:ODB851987 OMX851986:OMX851987 OWT851986:OWT851987 PGP851986:PGP851987 PQL851986:PQL851987 QAH851986:QAH851987 QKD851986:QKD851987 QTZ851986:QTZ851987 RDV851986:RDV851987 RNR851986:RNR851987 RXN851986:RXN851987 SHJ851986:SHJ851987 SRF851986:SRF851987 TBB851986:TBB851987 TKX851986:TKX851987 TUT851986:TUT851987 UEP851986:UEP851987 UOL851986:UOL851987 UYH851986:UYH851987 VID851986:VID851987 VRZ851986:VRZ851987 WBV851986:WBV851987 WLR851986:WLR851987 WVN851986:WVN851987 JB917522:JB917523 SX917522:SX917523 ACT917522:ACT917523 AMP917522:AMP917523 AWL917522:AWL917523 BGH917522:BGH917523 BQD917522:BQD917523 BZZ917522:BZZ917523 CJV917522:CJV917523 CTR917522:CTR917523 DDN917522:DDN917523 DNJ917522:DNJ917523 DXF917522:DXF917523 EHB917522:EHB917523 EQX917522:EQX917523 FAT917522:FAT917523 FKP917522:FKP917523 FUL917522:FUL917523 GEH917522:GEH917523 GOD917522:GOD917523 GXZ917522:GXZ917523 HHV917522:HHV917523 HRR917522:HRR917523 IBN917522:IBN917523 ILJ917522:ILJ917523 IVF917522:IVF917523 JFB917522:JFB917523 JOX917522:JOX917523 JYT917522:JYT917523 KIP917522:KIP917523 KSL917522:KSL917523 LCH917522:LCH917523 LMD917522:LMD917523 LVZ917522:LVZ917523 MFV917522:MFV917523 MPR917522:MPR917523 MZN917522:MZN917523 NJJ917522:NJJ917523 NTF917522:NTF917523 ODB917522:ODB917523 OMX917522:OMX917523 OWT917522:OWT917523 PGP917522:PGP917523 PQL917522:PQL917523 QAH917522:QAH917523 QKD917522:QKD917523 QTZ917522:QTZ917523 RDV917522:RDV917523 RNR917522:RNR917523 RXN917522:RXN917523 SHJ917522:SHJ917523 SRF917522:SRF917523 TBB917522:TBB917523 TKX917522:TKX917523 TUT917522:TUT917523 UEP917522:UEP917523 UOL917522:UOL917523 UYH917522:UYH917523 VID917522:VID917523 VRZ917522:VRZ917523 WBV917522:WBV917523 WLR917522:WLR917523 WVN917522:WVN917523 JB983058:JB983059 SX983058:SX983059 ACT983058:ACT983059 AMP983058:AMP983059 AWL983058:AWL983059 BGH983058:BGH983059 BQD983058:BQD983059 BZZ983058:BZZ983059 CJV983058:CJV983059 CTR983058:CTR983059 DDN983058:DDN983059 DNJ983058:DNJ983059 DXF983058:DXF983059 EHB983058:EHB983059 EQX983058:EQX983059 FAT983058:FAT983059 FKP983058:FKP983059 FUL983058:FUL983059 GEH983058:GEH983059 GOD983058:GOD983059 GXZ983058:GXZ983059 HHV983058:HHV983059 HRR983058:HRR983059 IBN983058:IBN983059 ILJ983058:ILJ983059 IVF983058:IVF983059 JFB983058:JFB983059 JOX983058:JOX983059 JYT983058:JYT983059 KIP983058:KIP983059 KSL983058:KSL983059 LCH983058:LCH983059 LMD983058:LMD983059 LVZ983058:LVZ983059 MFV983058:MFV983059 MPR983058:MPR983059 MZN983058:MZN983059 NJJ983058:NJJ983059 NTF983058:NTF983059 ODB983058:ODB983059 OMX983058:OMX983059 OWT983058:OWT983059 PGP983058:PGP983059 PQL983058:PQL983059 QAH983058:QAH983059 QKD983058:QKD983059 QTZ983058:QTZ983059 RDV983058:RDV983059 RNR983058:RNR983059 RXN983058:RXN983059 SHJ983058:SHJ983059 SRF983058:SRF983059 TBB983058:TBB983059 TKX983058:TKX983059 TUT983058:TUT983059 UEP983058:UEP983059 UOL983058:UOL983059 UYH983058:UYH983059 VID983058:VID983059 VRZ983058:VRZ983059 WBV983058:WBV983059 WLR983058:WLR983059 WVN983058:WVN983059 JB27:JB28 SX27:SX28 ACT27:ACT28 AMP27:AMP28 AWL27:AWL28 BGH27:BGH28 BQD27:BQD28 BZZ27:BZZ28 CJV27:CJV28 CTR27:CTR28 DDN27:DDN28 DNJ27:DNJ28 DXF27:DXF28 EHB27:EHB28 EQX27:EQX28 FAT27:FAT28 FKP27:FKP28 FUL27:FUL28 GEH27:GEH28 GOD27:GOD28 GXZ27:GXZ28 HHV27:HHV28 HRR27:HRR28 IBN27:IBN28 ILJ27:ILJ28 IVF27:IVF28 JFB27:JFB28 JOX27:JOX28 JYT27:JYT28 KIP27:KIP28 KSL27:KSL28 LCH27:LCH28 LMD27:LMD28 LVZ27:LVZ28 MFV27:MFV28 MPR27:MPR28 MZN27:MZN28 NJJ27:NJJ28 NTF27:NTF28 ODB27:ODB28 OMX27:OMX28 OWT27:OWT28 PGP27:PGP28 PQL27:PQL28 QAH27:QAH28 QKD27:QKD28 QTZ27:QTZ28 RDV27:RDV28 RNR27:RNR28 RXN27:RXN28 SHJ27:SHJ28 SRF27:SRF28 TBB27:TBB28 TKX27:TKX28 TUT27:TUT28 UEP27:UEP28 UOL27:UOL28 UYH27:UYH28 VID27:VID28 VRZ27:VRZ28 WBV27:WBV28 WLR27:WLR28 WVN27:WVN28 JB65547:JB65548 SX65547:SX65548 ACT65547:ACT65548 AMP65547:AMP65548 AWL65547:AWL65548 BGH65547:BGH65548 BQD65547:BQD65548 BZZ65547:BZZ65548 CJV65547:CJV65548 CTR65547:CTR65548 DDN65547:DDN65548 DNJ65547:DNJ65548 DXF65547:DXF65548 EHB65547:EHB65548 EQX65547:EQX65548 FAT65547:FAT65548 FKP65547:FKP65548 FUL65547:FUL65548 GEH65547:GEH65548 GOD65547:GOD65548 GXZ65547:GXZ65548 HHV65547:HHV65548 HRR65547:HRR65548 IBN65547:IBN65548 ILJ65547:ILJ65548 IVF65547:IVF65548 JFB65547:JFB65548 JOX65547:JOX65548 JYT65547:JYT65548 KIP65547:KIP65548 KSL65547:KSL65548 LCH65547:LCH65548 LMD65547:LMD65548 LVZ65547:LVZ65548 MFV65547:MFV65548 MPR65547:MPR65548 MZN65547:MZN65548 NJJ65547:NJJ65548 NTF65547:NTF65548 ODB65547:ODB65548 OMX65547:OMX65548 OWT65547:OWT65548 PGP65547:PGP65548 PQL65547:PQL65548 QAH65547:QAH65548 QKD65547:QKD65548 QTZ65547:QTZ65548 RDV65547:RDV65548 RNR65547:RNR65548 RXN65547:RXN65548 SHJ65547:SHJ65548 SRF65547:SRF65548 TBB65547:TBB65548 TKX65547:TKX65548 TUT65547:TUT65548 UEP65547:UEP65548 UOL65547:UOL65548 UYH65547:UYH65548 VID65547:VID65548 VRZ65547:VRZ65548 WBV65547:WBV65548 WLR65547:WLR65548 WVN65547:WVN65548 JB131083:JB131084 SX131083:SX131084 ACT131083:ACT131084 AMP131083:AMP131084 AWL131083:AWL131084 BGH131083:BGH131084 BQD131083:BQD131084 BZZ131083:BZZ131084 CJV131083:CJV131084 CTR131083:CTR131084 DDN131083:DDN131084 DNJ131083:DNJ131084 DXF131083:DXF131084 EHB131083:EHB131084 EQX131083:EQX131084 FAT131083:FAT131084 FKP131083:FKP131084 FUL131083:FUL131084 GEH131083:GEH131084 GOD131083:GOD131084 GXZ131083:GXZ131084 HHV131083:HHV131084 HRR131083:HRR131084 IBN131083:IBN131084 ILJ131083:ILJ131084 IVF131083:IVF131084 JFB131083:JFB131084 JOX131083:JOX131084 JYT131083:JYT131084 KIP131083:KIP131084 KSL131083:KSL131084 LCH131083:LCH131084 LMD131083:LMD131084 LVZ131083:LVZ131084 MFV131083:MFV131084 MPR131083:MPR131084 MZN131083:MZN131084 NJJ131083:NJJ131084 NTF131083:NTF131084 ODB131083:ODB131084 OMX131083:OMX131084 OWT131083:OWT131084 PGP131083:PGP131084 PQL131083:PQL131084 QAH131083:QAH131084 QKD131083:QKD131084 QTZ131083:QTZ131084 RDV131083:RDV131084 RNR131083:RNR131084 RXN131083:RXN131084 SHJ131083:SHJ131084 SRF131083:SRF131084 TBB131083:TBB131084 TKX131083:TKX131084 TUT131083:TUT131084 UEP131083:UEP131084 UOL131083:UOL131084 UYH131083:UYH131084 VID131083:VID131084 VRZ131083:VRZ131084 WBV131083:WBV131084 WLR131083:WLR131084 WVN131083:WVN131084 JB196619:JB196620 SX196619:SX196620 ACT196619:ACT196620 AMP196619:AMP196620 AWL196619:AWL196620 BGH196619:BGH196620 BQD196619:BQD196620 BZZ196619:BZZ196620 CJV196619:CJV196620 CTR196619:CTR196620 DDN196619:DDN196620 DNJ196619:DNJ196620 DXF196619:DXF196620 EHB196619:EHB196620 EQX196619:EQX196620 FAT196619:FAT196620 FKP196619:FKP196620 FUL196619:FUL196620 GEH196619:GEH196620 GOD196619:GOD196620 GXZ196619:GXZ196620 HHV196619:HHV196620 HRR196619:HRR196620 IBN196619:IBN196620 ILJ196619:ILJ196620 IVF196619:IVF196620 JFB196619:JFB196620 JOX196619:JOX196620 JYT196619:JYT196620 KIP196619:KIP196620 KSL196619:KSL196620 LCH196619:LCH196620 LMD196619:LMD196620 LVZ196619:LVZ196620 MFV196619:MFV196620 MPR196619:MPR196620 MZN196619:MZN196620 NJJ196619:NJJ196620 NTF196619:NTF196620 ODB196619:ODB196620 OMX196619:OMX196620 OWT196619:OWT196620 PGP196619:PGP196620 PQL196619:PQL196620 QAH196619:QAH196620 QKD196619:QKD196620 QTZ196619:QTZ196620 RDV196619:RDV196620 RNR196619:RNR196620 RXN196619:RXN196620 SHJ196619:SHJ196620 SRF196619:SRF196620 TBB196619:TBB196620 TKX196619:TKX196620 TUT196619:TUT196620 UEP196619:UEP196620 UOL196619:UOL196620 UYH196619:UYH196620 VID196619:VID196620 VRZ196619:VRZ196620 WBV196619:WBV196620 WLR196619:WLR196620 WVN196619:WVN196620 JB262155:JB262156 SX262155:SX262156 ACT262155:ACT262156 AMP262155:AMP262156 AWL262155:AWL262156 BGH262155:BGH262156 BQD262155:BQD262156 BZZ262155:BZZ262156 CJV262155:CJV262156 CTR262155:CTR262156 DDN262155:DDN262156 DNJ262155:DNJ262156 DXF262155:DXF262156 EHB262155:EHB262156 EQX262155:EQX262156 FAT262155:FAT262156 FKP262155:FKP262156 FUL262155:FUL262156 GEH262155:GEH262156 GOD262155:GOD262156 GXZ262155:GXZ262156 HHV262155:HHV262156 HRR262155:HRR262156 IBN262155:IBN262156 ILJ262155:ILJ262156 IVF262155:IVF262156 JFB262155:JFB262156 JOX262155:JOX262156 JYT262155:JYT262156 KIP262155:KIP262156 KSL262155:KSL262156 LCH262155:LCH262156 LMD262155:LMD262156 LVZ262155:LVZ262156 MFV262155:MFV262156 MPR262155:MPR262156 MZN262155:MZN262156 NJJ262155:NJJ262156 NTF262155:NTF262156 ODB262155:ODB262156 OMX262155:OMX262156 OWT262155:OWT262156 PGP262155:PGP262156 PQL262155:PQL262156 QAH262155:QAH262156 QKD262155:QKD262156 QTZ262155:QTZ262156 RDV262155:RDV262156 RNR262155:RNR262156 RXN262155:RXN262156 SHJ262155:SHJ262156 SRF262155:SRF262156 TBB262155:TBB262156 TKX262155:TKX262156 TUT262155:TUT262156 UEP262155:UEP262156 UOL262155:UOL262156 UYH262155:UYH262156 VID262155:VID262156 VRZ262155:VRZ262156 WBV262155:WBV262156 WLR262155:WLR262156 WVN262155:WVN262156 JB327691:JB327692 SX327691:SX327692 ACT327691:ACT327692 AMP327691:AMP327692 AWL327691:AWL327692 BGH327691:BGH327692 BQD327691:BQD327692 BZZ327691:BZZ327692 CJV327691:CJV327692 CTR327691:CTR327692 DDN327691:DDN327692 DNJ327691:DNJ327692 DXF327691:DXF327692 EHB327691:EHB327692 EQX327691:EQX327692 FAT327691:FAT327692 FKP327691:FKP327692 FUL327691:FUL327692 GEH327691:GEH327692 GOD327691:GOD327692 GXZ327691:GXZ327692 HHV327691:HHV327692 HRR327691:HRR327692 IBN327691:IBN327692 ILJ327691:ILJ327692 IVF327691:IVF327692 JFB327691:JFB327692 JOX327691:JOX327692 JYT327691:JYT327692 KIP327691:KIP327692 KSL327691:KSL327692 LCH327691:LCH327692 LMD327691:LMD327692 LVZ327691:LVZ327692 MFV327691:MFV327692 MPR327691:MPR327692 MZN327691:MZN327692 NJJ327691:NJJ327692 NTF327691:NTF327692 ODB327691:ODB327692 OMX327691:OMX327692 OWT327691:OWT327692 PGP327691:PGP327692 PQL327691:PQL327692 QAH327691:QAH327692 QKD327691:QKD327692 QTZ327691:QTZ327692 RDV327691:RDV327692 RNR327691:RNR327692 RXN327691:RXN327692 SHJ327691:SHJ327692 SRF327691:SRF327692 TBB327691:TBB327692 TKX327691:TKX327692 TUT327691:TUT327692 UEP327691:UEP327692 UOL327691:UOL327692 UYH327691:UYH327692 VID327691:VID327692 VRZ327691:VRZ327692 WBV327691:WBV327692 WLR327691:WLR327692 WVN327691:WVN327692 JB393227:JB393228 SX393227:SX393228 ACT393227:ACT393228 AMP393227:AMP393228 AWL393227:AWL393228 BGH393227:BGH393228 BQD393227:BQD393228 BZZ393227:BZZ393228 CJV393227:CJV393228 CTR393227:CTR393228 DDN393227:DDN393228 DNJ393227:DNJ393228 DXF393227:DXF393228 EHB393227:EHB393228 EQX393227:EQX393228 FAT393227:FAT393228 FKP393227:FKP393228 FUL393227:FUL393228 GEH393227:GEH393228 GOD393227:GOD393228 GXZ393227:GXZ393228 HHV393227:HHV393228 HRR393227:HRR393228 IBN393227:IBN393228 ILJ393227:ILJ393228 IVF393227:IVF393228 JFB393227:JFB393228 JOX393227:JOX393228 JYT393227:JYT393228 KIP393227:KIP393228 KSL393227:KSL393228 LCH393227:LCH393228 LMD393227:LMD393228 LVZ393227:LVZ393228 MFV393227:MFV393228 MPR393227:MPR393228 MZN393227:MZN393228 NJJ393227:NJJ393228 NTF393227:NTF393228 ODB393227:ODB393228 OMX393227:OMX393228 OWT393227:OWT393228 PGP393227:PGP393228 PQL393227:PQL393228 QAH393227:QAH393228 QKD393227:QKD393228 QTZ393227:QTZ393228 RDV393227:RDV393228 RNR393227:RNR393228 RXN393227:RXN393228 SHJ393227:SHJ393228 SRF393227:SRF393228 TBB393227:TBB393228 TKX393227:TKX393228 TUT393227:TUT393228 UEP393227:UEP393228 UOL393227:UOL393228 UYH393227:UYH393228 VID393227:VID393228 VRZ393227:VRZ393228 WBV393227:WBV393228 WLR393227:WLR393228 WVN393227:WVN393228 JB458763:JB458764 SX458763:SX458764 ACT458763:ACT458764 AMP458763:AMP458764 AWL458763:AWL458764 BGH458763:BGH458764 BQD458763:BQD458764 BZZ458763:BZZ458764 CJV458763:CJV458764 CTR458763:CTR458764 DDN458763:DDN458764 DNJ458763:DNJ458764 DXF458763:DXF458764 EHB458763:EHB458764 EQX458763:EQX458764 FAT458763:FAT458764 FKP458763:FKP458764 FUL458763:FUL458764 GEH458763:GEH458764 GOD458763:GOD458764 GXZ458763:GXZ458764 HHV458763:HHV458764 HRR458763:HRR458764 IBN458763:IBN458764 ILJ458763:ILJ458764 IVF458763:IVF458764 JFB458763:JFB458764 JOX458763:JOX458764 JYT458763:JYT458764 KIP458763:KIP458764 KSL458763:KSL458764 LCH458763:LCH458764 LMD458763:LMD458764 LVZ458763:LVZ458764 MFV458763:MFV458764 MPR458763:MPR458764 MZN458763:MZN458764 NJJ458763:NJJ458764 NTF458763:NTF458764 ODB458763:ODB458764 OMX458763:OMX458764 OWT458763:OWT458764 PGP458763:PGP458764 PQL458763:PQL458764 QAH458763:QAH458764 QKD458763:QKD458764 QTZ458763:QTZ458764 RDV458763:RDV458764 RNR458763:RNR458764 RXN458763:RXN458764 SHJ458763:SHJ458764 SRF458763:SRF458764 TBB458763:TBB458764 TKX458763:TKX458764 TUT458763:TUT458764 UEP458763:UEP458764 UOL458763:UOL458764 UYH458763:UYH458764 VID458763:VID458764 VRZ458763:VRZ458764 WBV458763:WBV458764 WLR458763:WLR458764 WVN458763:WVN458764 JB524299:JB524300 SX524299:SX524300 ACT524299:ACT524300 AMP524299:AMP524300 AWL524299:AWL524300 BGH524299:BGH524300 BQD524299:BQD524300 BZZ524299:BZZ524300 CJV524299:CJV524300 CTR524299:CTR524300 DDN524299:DDN524300 DNJ524299:DNJ524300 DXF524299:DXF524300 EHB524299:EHB524300 EQX524299:EQX524300 FAT524299:FAT524300 FKP524299:FKP524300 FUL524299:FUL524300 GEH524299:GEH524300 GOD524299:GOD524300 GXZ524299:GXZ524300 HHV524299:HHV524300 HRR524299:HRR524300 IBN524299:IBN524300 ILJ524299:ILJ524300 IVF524299:IVF524300 JFB524299:JFB524300 JOX524299:JOX524300 JYT524299:JYT524300 KIP524299:KIP524300 KSL524299:KSL524300 LCH524299:LCH524300 LMD524299:LMD524300 LVZ524299:LVZ524300 MFV524299:MFV524300 MPR524299:MPR524300 MZN524299:MZN524300 NJJ524299:NJJ524300 NTF524299:NTF524300 ODB524299:ODB524300 OMX524299:OMX524300 OWT524299:OWT524300 PGP524299:PGP524300 PQL524299:PQL524300 QAH524299:QAH524300 QKD524299:QKD524300 QTZ524299:QTZ524300 RDV524299:RDV524300 RNR524299:RNR524300 RXN524299:RXN524300 SHJ524299:SHJ524300 SRF524299:SRF524300 TBB524299:TBB524300 TKX524299:TKX524300 TUT524299:TUT524300 UEP524299:UEP524300 UOL524299:UOL524300 UYH524299:UYH524300 VID524299:VID524300 VRZ524299:VRZ524300 WBV524299:WBV524300 WLR524299:WLR524300 WVN524299:WVN524300 JB589835:JB589836 SX589835:SX589836 ACT589835:ACT589836 AMP589835:AMP589836 AWL589835:AWL589836 BGH589835:BGH589836 BQD589835:BQD589836 BZZ589835:BZZ589836 CJV589835:CJV589836 CTR589835:CTR589836 DDN589835:DDN589836 DNJ589835:DNJ589836 DXF589835:DXF589836 EHB589835:EHB589836 EQX589835:EQX589836 FAT589835:FAT589836 FKP589835:FKP589836 FUL589835:FUL589836 GEH589835:GEH589836 GOD589835:GOD589836 GXZ589835:GXZ589836 HHV589835:HHV589836 HRR589835:HRR589836 IBN589835:IBN589836 ILJ589835:ILJ589836 IVF589835:IVF589836 JFB589835:JFB589836 JOX589835:JOX589836 JYT589835:JYT589836 KIP589835:KIP589836 KSL589835:KSL589836 LCH589835:LCH589836 LMD589835:LMD589836 LVZ589835:LVZ589836 MFV589835:MFV589836 MPR589835:MPR589836 MZN589835:MZN589836 NJJ589835:NJJ589836 NTF589835:NTF589836 ODB589835:ODB589836 OMX589835:OMX589836 OWT589835:OWT589836 PGP589835:PGP589836 PQL589835:PQL589836 QAH589835:QAH589836 QKD589835:QKD589836 QTZ589835:QTZ589836 RDV589835:RDV589836 RNR589835:RNR589836 RXN589835:RXN589836 SHJ589835:SHJ589836 SRF589835:SRF589836 TBB589835:TBB589836 TKX589835:TKX589836 TUT589835:TUT589836 UEP589835:UEP589836 UOL589835:UOL589836 UYH589835:UYH589836 VID589835:VID589836 VRZ589835:VRZ589836 WBV589835:WBV589836 WLR589835:WLR589836 WVN589835:WVN589836 JB655371:JB655372 SX655371:SX655372 ACT655371:ACT655372 AMP655371:AMP655372 AWL655371:AWL655372 BGH655371:BGH655372 BQD655371:BQD655372 BZZ655371:BZZ655372 CJV655371:CJV655372 CTR655371:CTR655372 DDN655371:DDN655372 DNJ655371:DNJ655372 DXF655371:DXF655372 EHB655371:EHB655372 EQX655371:EQX655372 FAT655371:FAT655372 FKP655371:FKP655372 FUL655371:FUL655372 GEH655371:GEH655372 GOD655371:GOD655372 GXZ655371:GXZ655372 HHV655371:HHV655372 HRR655371:HRR655372 IBN655371:IBN655372 ILJ655371:ILJ655372 IVF655371:IVF655372 JFB655371:JFB655372 JOX655371:JOX655372 JYT655371:JYT655372 KIP655371:KIP655372 KSL655371:KSL655372 LCH655371:LCH655372 LMD655371:LMD655372 LVZ655371:LVZ655372 MFV655371:MFV655372 MPR655371:MPR655372 MZN655371:MZN655372 NJJ655371:NJJ655372 NTF655371:NTF655372 ODB655371:ODB655372 OMX655371:OMX655372 OWT655371:OWT655372 PGP655371:PGP655372 PQL655371:PQL655372 QAH655371:QAH655372 QKD655371:QKD655372 QTZ655371:QTZ655372 RDV655371:RDV655372 RNR655371:RNR655372 RXN655371:RXN655372 SHJ655371:SHJ655372 SRF655371:SRF655372 TBB655371:TBB655372 TKX655371:TKX655372 TUT655371:TUT655372 UEP655371:UEP655372 UOL655371:UOL655372 UYH655371:UYH655372 VID655371:VID655372 VRZ655371:VRZ655372 WBV655371:WBV655372 WLR655371:WLR655372 WVN655371:WVN655372 JB720907:JB720908 SX720907:SX720908 ACT720907:ACT720908 AMP720907:AMP720908 AWL720907:AWL720908 BGH720907:BGH720908 BQD720907:BQD720908 BZZ720907:BZZ720908 CJV720907:CJV720908 CTR720907:CTR720908 DDN720907:DDN720908 DNJ720907:DNJ720908 DXF720907:DXF720908 EHB720907:EHB720908 EQX720907:EQX720908 FAT720907:FAT720908 FKP720907:FKP720908 FUL720907:FUL720908 GEH720907:GEH720908 GOD720907:GOD720908 GXZ720907:GXZ720908 HHV720907:HHV720908 HRR720907:HRR720908 IBN720907:IBN720908 ILJ720907:ILJ720908 IVF720907:IVF720908 JFB720907:JFB720908 JOX720907:JOX720908 JYT720907:JYT720908 KIP720907:KIP720908 KSL720907:KSL720908 LCH720907:LCH720908 LMD720907:LMD720908 LVZ720907:LVZ720908 MFV720907:MFV720908 MPR720907:MPR720908 MZN720907:MZN720908 NJJ720907:NJJ720908 NTF720907:NTF720908 ODB720907:ODB720908 OMX720907:OMX720908 OWT720907:OWT720908 PGP720907:PGP720908 PQL720907:PQL720908 QAH720907:QAH720908 QKD720907:QKD720908 QTZ720907:QTZ720908 RDV720907:RDV720908 RNR720907:RNR720908 RXN720907:RXN720908 SHJ720907:SHJ720908 SRF720907:SRF720908 TBB720907:TBB720908 TKX720907:TKX720908 TUT720907:TUT720908 UEP720907:UEP720908 UOL720907:UOL720908 UYH720907:UYH720908 VID720907:VID720908 VRZ720907:VRZ720908 WBV720907:WBV720908 WLR720907:WLR720908 WVN720907:WVN720908 JB786443:JB786444 SX786443:SX786444 ACT786443:ACT786444 AMP786443:AMP786444 AWL786443:AWL786444 BGH786443:BGH786444 BQD786443:BQD786444 BZZ786443:BZZ786444 CJV786443:CJV786444 CTR786443:CTR786444 DDN786443:DDN786444 DNJ786443:DNJ786444 DXF786443:DXF786444 EHB786443:EHB786444 EQX786443:EQX786444 FAT786443:FAT786444 FKP786443:FKP786444 FUL786443:FUL786444 GEH786443:GEH786444 GOD786443:GOD786444 GXZ786443:GXZ786444 HHV786443:HHV786444 HRR786443:HRR786444 IBN786443:IBN786444 ILJ786443:ILJ786444 IVF786443:IVF786444 JFB786443:JFB786444 JOX786443:JOX786444 JYT786443:JYT786444 KIP786443:KIP786444 KSL786443:KSL786444 LCH786443:LCH786444 LMD786443:LMD786444 LVZ786443:LVZ786444 MFV786443:MFV786444 MPR786443:MPR786444 MZN786443:MZN786444 NJJ786443:NJJ786444 NTF786443:NTF786444 ODB786443:ODB786444 OMX786443:OMX786444 OWT786443:OWT786444 PGP786443:PGP786444 PQL786443:PQL786444 QAH786443:QAH786444 QKD786443:QKD786444 QTZ786443:QTZ786444 RDV786443:RDV786444 RNR786443:RNR786444 RXN786443:RXN786444 SHJ786443:SHJ786444 SRF786443:SRF786444 TBB786443:TBB786444 TKX786443:TKX786444 TUT786443:TUT786444 UEP786443:UEP786444 UOL786443:UOL786444 UYH786443:UYH786444 VID786443:VID786444 VRZ786443:VRZ786444 WBV786443:WBV786444 WLR786443:WLR786444 WVN786443:WVN786444 JB851979:JB851980 SX851979:SX851980 ACT851979:ACT851980 AMP851979:AMP851980 AWL851979:AWL851980 BGH851979:BGH851980 BQD851979:BQD851980 BZZ851979:BZZ851980 CJV851979:CJV851980 CTR851979:CTR851980 DDN851979:DDN851980 DNJ851979:DNJ851980 DXF851979:DXF851980 EHB851979:EHB851980 EQX851979:EQX851980 FAT851979:FAT851980 FKP851979:FKP851980 FUL851979:FUL851980 GEH851979:GEH851980 GOD851979:GOD851980 GXZ851979:GXZ851980 HHV851979:HHV851980 HRR851979:HRR851980 IBN851979:IBN851980 ILJ851979:ILJ851980 IVF851979:IVF851980 JFB851979:JFB851980 JOX851979:JOX851980 JYT851979:JYT851980 KIP851979:KIP851980 KSL851979:KSL851980 LCH851979:LCH851980 LMD851979:LMD851980 LVZ851979:LVZ851980 MFV851979:MFV851980 MPR851979:MPR851980 MZN851979:MZN851980 NJJ851979:NJJ851980 NTF851979:NTF851980 ODB851979:ODB851980 OMX851979:OMX851980 OWT851979:OWT851980 PGP851979:PGP851980 PQL851979:PQL851980 QAH851979:QAH851980 QKD851979:QKD851980 QTZ851979:QTZ851980 RDV851979:RDV851980 RNR851979:RNR851980 RXN851979:RXN851980 SHJ851979:SHJ851980 SRF851979:SRF851980 TBB851979:TBB851980 TKX851979:TKX851980 TUT851979:TUT851980 UEP851979:UEP851980 UOL851979:UOL851980 UYH851979:UYH851980 VID851979:VID851980 VRZ851979:VRZ851980 WBV851979:WBV851980 WLR851979:WLR851980 WVN851979:WVN851980 JB917515:JB917516 SX917515:SX917516 ACT917515:ACT917516 AMP917515:AMP917516 AWL917515:AWL917516 BGH917515:BGH917516 BQD917515:BQD917516 BZZ917515:BZZ917516 CJV917515:CJV917516 CTR917515:CTR917516 DDN917515:DDN917516 DNJ917515:DNJ917516 DXF917515:DXF917516 EHB917515:EHB917516 EQX917515:EQX917516 FAT917515:FAT917516 FKP917515:FKP917516 FUL917515:FUL917516 GEH917515:GEH917516 GOD917515:GOD917516 GXZ917515:GXZ917516 HHV917515:HHV917516 HRR917515:HRR917516 IBN917515:IBN917516 ILJ917515:ILJ917516 IVF917515:IVF917516 JFB917515:JFB917516 JOX917515:JOX917516 JYT917515:JYT917516 KIP917515:KIP917516 KSL917515:KSL917516 LCH917515:LCH917516 LMD917515:LMD917516 LVZ917515:LVZ917516 MFV917515:MFV917516 MPR917515:MPR917516 MZN917515:MZN917516 NJJ917515:NJJ917516 NTF917515:NTF917516 ODB917515:ODB917516 OMX917515:OMX917516 OWT917515:OWT917516 PGP917515:PGP917516 PQL917515:PQL917516 QAH917515:QAH917516 QKD917515:QKD917516 QTZ917515:QTZ917516 RDV917515:RDV917516 RNR917515:RNR917516 RXN917515:RXN917516 SHJ917515:SHJ917516 SRF917515:SRF917516 TBB917515:TBB917516 TKX917515:TKX917516 TUT917515:TUT917516 UEP917515:UEP917516 UOL917515:UOL917516 UYH917515:UYH917516 VID917515:VID917516 VRZ917515:VRZ917516 WBV917515:WBV917516 WLR917515:WLR917516 WVN917515:WVN917516 JB983051:JB983052 SX983051:SX983052 ACT983051:ACT983052 AMP983051:AMP983052 AWL983051:AWL983052 BGH983051:BGH983052 BQD983051:BQD983052 BZZ983051:BZZ983052 CJV983051:CJV983052 CTR983051:CTR983052 DDN983051:DDN983052 DNJ983051:DNJ983052 DXF983051:DXF983052 EHB983051:EHB983052 EQX983051:EQX983052 FAT983051:FAT983052 FKP983051:FKP983052 FUL983051:FUL983052 GEH983051:GEH983052 GOD983051:GOD983052 GXZ983051:GXZ983052 HHV983051:HHV983052 HRR983051:HRR983052 IBN983051:IBN983052 ILJ983051:ILJ983052 IVF983051:IVF983052 JFB983051:JFB983052 JOX983051:JOX983052 JYT983051:JYT983052 KIP983051:KIP983052 KSL983051:KSL983052 LCH983051:LCH983052 LMD983051:LMD983052 LVZ983051:LVZ983052 MFV983051:MFV983052 MPR983051:MPR983052 MZN983051:MZN983052 NJJ983051:NJJ983052 NTF983051:NTF983052 ODB983051:ODB983052 OMX983051:OMX983052 OWT983051:OWT983052 PGP983051:PGP983052 PQL983051:PQL983052 QAH983051:QAH983052 QKD983051:QKD983052 QTZ983051:QTZ983052 RDV983051:RDV983052 RNR983051:RNR983052 RXN983051:RXN983052 SHJ983051:SHJ983052 SRF983051:SRF983052 TBB983051:TBB983052 TKX983051:TKX983052 TUT983051:TUT983052 UEP983051:UEP983052 UOL983051:UOL983052 UYH983051:UYH983052 VID983051:VID983052 VRZ983051:VRZ983052 WBV983051:WBV983052 WLR983051:WLR983052 WVN983051:WVN983052 JB65571:JB65575 SX65571:SX65575 ACT65571:ACT65575 AMP65571:AMP65575 AWL65571:AWL65575 BGH65571:BGH65575 BQD65571:BQD65575 BZZ65571:BZZ65575 CJV65571:CJV65575 CTR65571:CTR65575 DDN65571:DDN65575 DNJ65571:DNJ65575 DXF65571:DXF65575 EHB65571:EHB65575 EQX65571:EQX65575 FAT65571:FAT65575 FKP65571:FKP65575 FUL65571:FUL65575 GEH65571:GEH65575 GOD65571:GOD65575 GXZ65571:GXZ65575 HHV65571:HHV65575 HRR65571:HRR65575 IBN65571:IBN65575 ILJ65571:ILJ65575 IVF65571:IVF65575 JFB65571:JFB65575 JOX65571:JOX65575 JYT65571:JYT65575 KIP65571:KIP65575 KSL65571:KSL65575 LCH65571:LCH65575 LMD65571:LMD65575 LVZ65571:LVZ65575 MFV65571:MFV65575 MPR65571:MPR65575 MZN65571:MZN65575 NJJ65571:NJJ65575 NTF65571:NTF65575 ODB65571:ODB65575 OMX65571:OMX65575 OWT65571:OWT65575 PGP65571:PGP65575 PQL65571:PQL65575 QAH65571:QAH65575 QKD65571:QKD65575 QTZ65571:QTZ65575 RDV65571:RDV65575 RNR65571:RNR65575 RXN65571:RXN65575 SHJ65571:SHJ65575 SRF65571:SRF65575 TBB65571:TBB65575 TKX65571:TKX65575 TUT65571:TUT65575 UEP65571:UEP65575 UOL65571:UOL65575 UYH65571:UYH65575 VID65571:VID65575 VRZ65571:VRZ65575 WBV65571:WBV65575 WLR65571:WLR65575 WVN65571:WVN65575 JB131107:JB131111 SX131107:SX131111 ACT131107:ACT131111 AMP131107:AMP131111 AWL131107:AWL131111 BGH131107:BGH131111 BQD131107:BQD131111 BZZ131107:BZZ131111 CJV131107:CJV131111 CTR131107:CTR131111 DDN131107:DDN131111 DNJ131107:DNJ131111 DXF131107:DXF131111 EHB131107:EHB131111 EQX131107:EQX131111 FAT131107:FAT131111 FKP131107:FKP131111 FUL131107:FUL131111 GEH131107:GEH131111 GOD131107:GOD131111 GXZ131107:GXZ131111 HHV131107:HHV131111 HRR131107:HRR131111 IBN131107:IBN131111 ILJ131107:ILJ131111 IVF131107:IVF131111 JFB131107:JFB131111 JOX131107:JOX131111 JYT131107:JYT131111 KIP131107:KIP131111 KSL131107:KSL131111 LCH131107:LCH131111 LMD131107:LMD131111 LVZ131107:LVZ131111 MFV131107:MFV131111 MPR131107:MPR131111 MZN131107:MZN131111 NJJ131107:NJJ131111 NTF131107:NTF131111 ODB131107:ODB131111 OMX131107:OMX131111 OWT131107:OWT131111 PGP131107:PGP131111 PQL131107:PQL131111 QAH131107:QAH131111 QKD131107:QKD131111 QTZ131107:QTZ131111 RDV131107:RDV131111 RNR131107:RNR131111 RXN131107:RXN131111 SHJ131107:SHJ131111 SRF131107:SRF131111 TBB131107:TBB131111 TKX131107:TKX131111 TUT131107:TUT131111 UEP131107:UEP131111 UOL131107:UOL131111 UYH131107:UYH131111 VID131107:VID131111 VRZ131107:VRZ131111 WBV131107:WBV131111 WLR131107:WLR131111 WVN131107:WVN131111 JB196643:JB196647 SX196643:SX196647 ACT196643:ACT196647 AMP196643:AMP196647 AWL196643:AWL196647 BGH196643:BGH196647 BQD196643:BQD196647 BZZ196643:BZZ196647 CJV196643:CJV196647 CTR196643:CTR196647 DDN196643:DDN196647 DNJ196643:DNJ196647 DXF196643:DXF196647 EHB196643:EHB196647 EQX196643:EQX196647 FAT196643:FAT196647 FKP196643:FKP196647 FUL196643:FUL196647 GEH196643:GEH196647 GOD196643:GOD196647 GXZ196643:GXZ196647 HHV196643:HHV196647 HRR196643:HRR196647 IBN196643:IBN196647 ILJ196643:ILJ196647 IVF196643:IVF196647 JFB196643:JFB196647 JOX196643:JOX196647 JYT196643:JYT196647 KIP196643:KIP196647 KSL196643:KSL196647 LCH196643:LCH196647 LMD196643:LMD196647 LVZ196643:LVZ196647 MFV196643:MFV196647 MPR196643:MPR196647 MZN196643:MZN196647 NJJ196643:NJJ196647 NTF196643:NTF196647 ODB196643:ODB196647 OMX196643:OMX196647 OWT196643:OWT196647 PGP196643:PGP196647 PQL196643:PQL196647 QAH196643:QAH196647 QKD196643:QKD196647 QTZ196643:QTZ196647 RDV196643:RDV196647 RNR196643:RNR196647 RXN196643:RXN196647 SHJ196643:SHJ196647 SRF196643:SRF196647 TBB196643:TBB196647 TKX196643:TKX196647 TUT196643:TUT196647 UEP196643:UEP196647 UOL196643:UOL196647 UYH196643:UYH196647 VID196643:VID196647 VRZ196643:VRZ196647 WBV196643:WBV196647 WLR196643:WLR196647 WVN196643:WVN196647 JB262179:JB262183 SX262179:SX262183 ACT262179:ACT262183 AMP262179:AMP262183 AWL262179:AWL262183 BGH262179:BGH262183 BQD262179:BQD262183 BZZ262179:BZZ262183 CJV262179:CJV262183 CTR262179:CTR262183 DDN262179:DDN262183 DNJ262179:DNJ262183 DXF262179:DXF262183 EHB262179:EHB262183 EQX262179:EQX262183 FAT262179:FAT262183 FKP262179:FKP262183 FUL262179:FUL262183 GEH262179:GEH262183 GOD262179:GOD262183 GXZ262179:GXZ262183 HHV262179:HHV262183 HRR262179:HRR262183 IBN262179:IBN262183 ILJ262179:ILJ262183 IVF262179:IVF262183 JFB262179:JFB262183 JOX262179:JOX262183 JYT262179:JYT262183 KIP262179:KIP262183 KSL262179:KSL262183 LCH262179:LCH262183 LMD262179:LMD262183 LVZ262179:LVZ262183 MFV262179:MFV262183 MPR262179:MPR262183 MZN262179:MZN262183 NJJ262179:NJJ262183 NTF262179:NTF262183 ODB262179:ODB262183 OMX262179:OMX262183 OWT262179:OWT262183 PGP262179:PGP262183 PQL262179:PQL262183 QAH262179:QAH262183 QKD262179:QKD262183 QTZ262179:QTZ262183 RDV262179:RDV262183 RNR262179:RNR262183 RXN262179:RXN262183 SHJ262179:SHJ262183 SRF262179:SRF262183 TBB262179:TBB262183 TKX262179:TKX262183 TUT262179:TUT262183 UEP262179:UEP262183 UOL262179:UOL262183 UYH262179:UYH262183 VID262179:VID262183 VRZ262179:VRZ262183 WBV262179:WBV262183 WLR262179:WLR262183 WVN262179:WVN262183 JB327715:JB327719 SX327715:SX327719 ACT327715:ACT327719 AMP327715:AMP327719 AWL327715:AWL327719 BGH327715:BGH327719 BQD327715:BQD327719 BZZ327715:BZZ327719 CJV327715:CJV327719 CTR327715:CTR327719 DDN327715:DDN327719 DNJ327715:DNJ327719 DXF327715:DXF327719 EHB327715:EHB327719 EQX327715:EQX327719 FAT327715:FAT327719 FKP327715:FKP327719 FUL327715:FUL327719 GEH327715:GEH327719 GOD327715:GOD327719 GXZ327715:GXZ327719 HHV327715:HHV327719 HRR327715:HRR327719 IBN327715:IBN327719 ILJ327715:ILJ327719 IVF327715:IVF327719 JFB327715:JFB327719 JOX327715:JOX327719 JYT327715:JYT327719 KIP327715:KIP327719 KSL327715:KSL327719 LCH327715:LCH327719 LMD327715:LMD327719 LVZ327715:LVZ327719 MFV327715:MFV327719 MPR327715:MPR327719 MZN327715:MZN327719 NJJ327715:NJJ327719 NTF327715:NTF327719 ODB327715:ODB327719 OMX327715:OMX327719 OWT327715:OWT327719 PGP327715:PGP327719 PQL327715:PQL327719 QAH327715:QAH327719 QKD327715:QKD327719 QTZ327715:QTZ327719 RDV327715:RDV327719 RNR327715:RNR327719 RXN327715:RXN327719 SHJ327715:SHJ327719 SRF327715:SRF327719 TBB327715:TBB327719 TKX327715:TKX327719 TUT327715:TUT327719 UEP327715:UEP327719 UOL327715:UOL327719 UYH327715:UYH327719 VID327715:VID327719 VRZ327715:VRZ327719 WBV327715:WBV327719 WLR327715:WLR327719 WVN327715:WVN327719 JB393251:JB393255 SX393251:SX393255 ACT393251:ACT393255 AMP393251:AMP393255 AWL393251:AWL393255 BGH393251:BGH393255 BQD393251:BQD393255 BZZ393251:BZZ393255 CJV393251:CJV393255 CTR393251:CTR393255 DDN393251:DDN393255 DNJ393251:DNJ393255 DXF393251:DXF393255 EHB393251:EHB393255 EQX393251:EQX393255 FAT393251:FAT393255 FKP393251:FKP393255 FUL393251:FUL393255 GEH393251:GEH393255 GOD393251:GOD393255 GXZ393251:GXZ393255 HHV393251:HHV393255 HRR393251:HRR393255 IBN393251:IBN393255 ILJ393251:ILJ393255 IVF393251:IVF393255 JFB393251:JFB393255 JOX393251:JOX393255 JYT393251:JYT393255 KIP393251:KIP393255 KSL393251:KSL393255 LCH393251:LCH393255 LMD393251:LMD393255 LVZ393251:LVZ393255 MFV393251:MFV393255 MPR393251:MPR393255 MZN393251:MZN393255 NJJ393251:NJJ393255 NTF393251:NTF393255 ODB393251:ODB393255 OMX393251:OMX393255 OWT393251:OWT393255 PGP393251:PGP393255 PQL393251:PQL393255 QAH393251:QAH393255 QKD393251:QKD393255 QTZ393251:QTZ393255 RDV393251:RDV393255 RNR393251:RNR393255 RXN393251:RXN393255 SHJ393251:SHJ393255 SRF393251:SRF393255 TBB393251:TBB393255 TKX393251:TKX393255 TUT393251:TUT393255 UEP393251:UEP393255 UOL393251:UOL393255 UYH393251:UYH393255 VID393251:VID393255 VRZ393251:VRZ393255 WBV393251:WBV393255 WLR393251:WLR393255 WVN393251:WVN393255 JB458787:JB458791 SX458787:SX458791 ACT458787:ACT458791 AMP458787:AMP458791 AWL458787:AWL458791 BGH458787:BGH458791 BQD458787:BQD458791 BZZ458787:BZZ458791 CJV458787:CJV458791 CTR458787:CTR458791 DDN458787:DDN458791 DNJ458787:DNJ458791 DXF458787:DXF458791 EHB458787:EHB458791 EQX458787:EQX458791 FAT458787:FAT458791 FKP458787:FKP458791 FUL458787:FUL458791 GEH458787:GEH458791 GOD458787:GOD458791 GXZ458787:GXZ458791 HHV458787:HHV458791 HRR458787:HRR458791 IBN458787:IBN458791 ILJ458787:ILJ458791 IVF458787:IVF458791 JFB458787:JFB458791 JOX458787:JOX458791 JYT458787:JYT458791 KIP458787:KIP458791 KSL458787:KSL458791 LCH458787:LCH458791 LMD458787:LMD458791 LVZ458787:LVZ458791 MFV458787:MFV458791 MPR458787:MPR458791 MZN458787:MZN458791 NJJ458787:NJJ458791 NTF458787:NTF458791 ODB458787:ODB458791 OMX458787:OMX458791 OWT458787:OWT458791 PGP458787:PGP458791 PQL458787:PQL458791 QAH458787:QAH458791 QKD458787:QKD458791 QTZ458787:QTZ458791 RDV458787:RDV458791 RNR458787:RNR458791 RXN458787:RXN458791 SHJ458787:SHJ458791 SRF458787:SRF458791 TBB458787:TBB458791 TKX458787:TKX458791 TUT458787:TUT458791 UEP458787:UEP458791 UOL458787:UOL458791 UYH458787:UYH458791 VID458787:VID458791 VRZ458787:VRZ458791 WBV458787:WBV458791 WLR458787:WLR458791 WVN458787:WVN458791 JB524323:JB524327 SX524323:SX524327 ACT524323:ACT524327 AMP524323:AMP524327 AWL524323:AWL524327 BGH524323:BGH524327 BQD524323:BQD524327 BZZ524323:BZZ524327 CJV524323:CJV524327 CTR524323:CTR524327 DDN524323:DDN524327 DNJ524323:DNJ524327 DXF524323:DXF524327 EHB524323:EHB524327 EQX524323:EQX524327 FAT524323:FAT524327 FKP524323:FKP524327 FUL524323:FUL524327 GEH524323:GEH524327 GOD524323:GOD524327 GXZ524323:GXZ524327 HHV524323:HHV524327 HRR524323:HRR524327 IBN524323:IBN524327 ILJ524323:ILJ524327 IVF524323:IVF524327 JFB524323:JFB524327 JOX524323:JOX524327 JYT524323:JYT524327 KIP524323:KIP524327 KSL524323:KSL524327 LCH524323:LCH524327 LMD524323:LMD524327 LVZ524323:LVZ524327 MFV524323:MFV524327 MPR524323:MPR524327 MZN524323:MZN524327 NJJ524323:NJJ524327 NTF524323:NTF524327 ODB524323:ODB524327 OMX524323:OMX524327 OWT524323:OWT524327 PGP524323:PGP524327 PQL524323:PQL524327 QAH524323:QAH524327 QKD524323:QKD524327 QTZ524323:QTZ524327 RDV524323:RDV524327 RNR524323:RNR524327 RXN524323:RXN524327 SHJ524323:SHJ524327 SRF524323:SRF524327 TBB524323:TBB524327 TKX524323:TKX524327 TUT524323:TUT524327 UEP524323:UEP524327 UOL524323:UOL524327 UYH524323:UYH524327 VID524323:VID524327 VRZ524323:VRZ524327 WBV524323:WBV524327 WLR524323:WLR524327 WVN524323:WVN524327 JB589859:JB589863 SX589859:SX589863 ACT589859:ACT589863 AMP589859:AMP589863 AWL589859:AWL589863 BGH589859:BGH589863 BQD589859:BQD589863 BZZ589859:BZZ589863 CJV589859:CJV589863 CTR589859:CTR589863 DDN589859:DDN589863 DNJ589859:DNJ589863 DXF589859:DXF589863 EHB589859:EHB589863 EQX589859:EQX589863 FAT589859:FAT589863 FKP589859:FKP589863 FUL589859:FUL589863 GEH589859:GEH589863 GOD589859:GOD589863 GXZ589859:GXZ589863 HHV589859:HHV589863 HRR589859:HRR589863 IBN589859:IBN589863 ILJ589859:ILJ589863 IVF589859:IVF589863 JFB589859:JFB589863 JOX589859:JOX589863 JYT589859:JYT589863 KIP589859:KIP589863 KSL589859:KSL589863 LCH589859:LCH589863 LMD589859:LMD589863 LVZ589859:LVZ589863 MFV589859:MFV589863 MPR589859:MPR589863 MZN589859:MZN589863 NJJ589859:NJJ589863 NTF589859:NTF589863 ODB589859:ODB589863 OMX589859:OMX589863 OWT589859:OWT589863 PGP589859:PGP589863 PQL589859:PQL589863 QAH589859:QAH589863 QKD589859:QKD589863 QTZ589859:QTZ589863 RDV589859:RDV589863 RNR589859:RNR589863 RXN589859:RXN589863 SHJ589859:SHJ589863 SRF589859:SRF589863 TBB589859:TBB589863 TKX589859:TKX589863 TUT589859:TUT589863 UEP589859:UEP589863 UOL589859:UOL589863 UYH589859:UYH589863 VID589859:VID589863 VRZ589859:VRZ589863 WBV589859:WBV589863 WLR589859:WLR589863 WVN589859:WVN589863 JB655395:JB655399 SX655395:SX655399 ACT655395:ACT655399 AMP655395:AMP655399 AWL655395:AWL655399 BGH655395:BGH655399 BQD655395:BQD655399 BZZ655395:BZZ655399 CJV655395:CJV655399 CTR655395:CTR655399 DDN655395:DDN655399 DNJ655395:DNJ655399 DXF655395:DXF655399 EHB655395:EHB655399 EQX655395:EQX655399 FAT655395:FAT655399 FKP655395:FKP655399 FUL655395:FUL655399 GEH655395:GEH655399 GOD655395:GOD655399 GXZ655395:GXZ655399 HHV655395:HHV655399 HRR655395:HRR655399 IBN655395:IBN655399 ILJ655395:ILJ655399 IVF655395:IVF655399 JFB655395:JFB655399 JOX655395:JOX655399 JYT655395:JYT655399 KIP655395:KIP655399 KSL655395:KSL655399 LCH655395:LCH655399 LMD655395:LMD655399 LVZ655395:LVZ655399 MFV655395:MFV655399 MPR655395:MPR655399 MZN655395:MZN655399 NJJ655395:NJJ655399 NTF655395:NTF655399 ODB655395:ODB655399 OMX655395:OMX655399 OWT655395:OWT655399 PGP655395:PGP655399 PQL655395:PQL655399 QAH655395:QAH655399 QKD655395:QKD655399 QTZ655395:QTZ655399 RDV655395:RDV655399 RNR655395:RNR655399 RXN655395:RXN655399 SHJ655395:SHJ655399 SRF655395:SRF655399 TBB655395:TBB655399 TKX655395:TKX655399 TUT655395:TUT655399 UEP655395:UEP655399 UOL655395:UOL655399 UYH655395:UYH655399 VID655395:VID655399 VRZ655395:VRZ655399 WBV655395:WBV655399 WLR655395:WLR655399 WVN655395:WVN655399 JB720931:JB720935 SX720931:SX720935 ACT720931:ACT720935 AMP720931:AMP720935 AWL720931:AWL720935 BGH720931:BGH720935 BQD720931:BQD720935 BZZ720931:BZZ720935 CJV720931:CJV720935 CTR720931:CTR720935 DDN720931:DDN720935 DNJ720931:DNJ720935 DXF720931:DXF720935 EHB720931:EHB720935 EQX720931:EQX720935 FAT720931:FAT720935 FKP720931:FKP720935 FUL720931:FUL720935 GEH720931:GEH720935 GOD720931:GOD720935 GXZ720931:GXZ720935 HHV720931:HHV720935 HRR720931:HRR720935 IBN720931:IBN720935 ILJ720931:ILJ720935 IVF720931:IVF720935 JFB720931:JFB720935 JOX720931:JOX720935 JYT720931:JYT720935 KIP720931:KIP720935 KSL720931:KSL720935 LCH720931:LCH720935 LMD720931:LMD720935 LVZ720931:LVZ720935 MFV720931:MFV720935 MPR720931:MPR720935 MZN720931:MZN720935 NJJ720931:NJJ720935 NTF720931:NTF720935 ODB720931:ODB720935 OMX720931:OMX720935 OWT720931:OWT720935 PGP720931:PGP720935 PQL720931:PQL720935 QAH720931:QAH720935 QKD720931:QKD720935 QTZ720931:QTZ720935 RDV720931:RDV720935 RNR720931:RNR720935 RXN720931:RXN720935 SHJ720931:SHJ720935 SRF720931:SRF720935 TBB720931:TBB720935 TKX720931:TKX720935 TUT720931:TUT720935 UEP720931:UEP720935 UOL720931:UOL720935 UYH720931:UYH720935 VID720931:VID720935 VRZ720931:VRZ720935 WBV720931:WBV720935 WLR720931:WLR720935 WVN720931:WVN720935 JB786467:JB786471 SX786467:SX786471 ACT786467:ACT786471 AMP786467:AMP786471 AWL786467:AWL786471 BGH786467:BGH786471 BQD786467:BQD786471 BZZ786467:BZZ786471 CJV786467:CJV786471 CTR786467:CTR786471 DDN786467:DDN786471 DNJ786467:DNJ786471 DXF786467:DXF786471 EHB786467:EHB786471 EQX786467:EQX786471 FAT786467:FAT786471 FKP786467:FKP786471 FUL786467:FUL786471 GEH786467:GEH786471 GOD786467:GOD786471 GXZ786467:GXZ786471 HHV786467:HHV786471 HRR786467:HRR786471 IBN786467:IBN786471 ILJ786467:ILJ786471 IVF786467:IVF786471 JFB786467:JFB786471 JOX786467:JOX786471 JYT786467:JYT786471 KIP786467:KIP786471 KSL786467:KSL786471 LCH786467:LCH786471 LMD786467:LMD786471 LVZ786467:LVZ786471 MFV786467:MFV786471 MPR786467:MPR786471 MZN786467:MZN786471 NJJ786467:NJJ786471 NTF786467:NTF786471 ODB786467:ODB786471 OMX786467:OMX786471 OWT786467:OWT786471 PGP786467:PGP786471 PQL786467:PQL786471 QAH786467:QAH786471 QKD786467:QKD786471 QTZ786467:QTZ786471 RDV786467:RDV786471 RNR786467:RNR786471 RXN786467:RXN786471 SHJ786467:SHJ786471 SRF786467:SRF786471 TBB786467:TBB786471 TKX786467:TKX786471 TUT786467:TUT786471 UEP786467:UEP786471 UOL786467:UOL786471 UYH786467:UYH786471 VID786467:VID786471 VRZ786467:VRZ786471 WBV786467:WBV786471 WLR786467:WLR786471 WVN786467:WVN786471 JB852003:JB852007 SX852003:SX852007 ACT852003:ACT852007 AMP852003:AMP852007 AWL852003:AWL852007 BGH852003:BGH852007 BQD852003:BQD852007 BZZ852003:BZZ852007 CJV852003:CJV852007 CTR852003:CTR852007 DDN852003:DDN852007 DNJ852003:DNJ852007 DXF852003:DXF852007 EHB852003:EHB852007 EQX852003:EQX852007 FAT852003:FAT852007 FKP852003:FKP852007 FUL852003:FUL852007 GEH852003:GEH852007 GOD852003:GOD852007 GXZ852003:GXZ852007 HHV852003:HHV852007 HRR852003:HRR852007 IBN852003:IBN852007 ILJ852003:ILJ852007 IVF852003:IVF852007 JFB852003:JFB852007 JOX852003:JOX852007 JYT852003:JYT852007 KIP852003:KIP852007 KSL852003:KSL852007 LCH852003:LCH852007 LMD852003:LMD852007 LVZ852003:LVZ852007 MFV852003:MFV852007 MPR852003:MPR852007 MZN852003:MZN852007 NJJ852003:NJJ852007 NTF852003:NTF852007 ODB852003:ODB852007 OMX852003:OMX852007 OWT852003:OWT852007 PGP852003:PGP852007 PQL852003:PQL852007 QAH852003:QAH852007 QKD852003:QKD852007 QTZ852003:QTZ852007 RDV852003:RDV852007 RNR852003:RNR852007 RXN852003:RXN852007 SHJ852003:SHJ852007 SRF852003:SRF852007 TBB852003:TBB852007 TKX852003:TKX852007 TUT852003:TUT852007 UEP852003:UEP852007 UOL852003:UOL852007 UYH852003:UYH852007 VID852003:VID852007 VRZ852003:VRZ852007 WBV852003:WBV852007 WLR852003:WLR852007 WVN852003:WVN852007 JB917539:JB917543 SX917539:SX917543 ACT917539:ACT917543 AMP917539:AMP917543 AWL917539:AWL917543 BGH917539:BGH917543 BQD917539:BQD917543 BZZ917539:BZZ917543 CJV917539:CJV917543 CTR917539:CTR917543 DDN917539:DDN917543 DNJ917539:DNJ917543 DXF917539:DXF917543 EHB917539:EHB917543 EQX917539:EQX917543 FAT917539:FAT917543 FKP917539:FKP917543 FUL917539:FUL917543 GEH917539:GEH917543 GOD917539:GOD917543 GXZ917539:GXZ917543 HHV917539:HHV917543 HRR917539:HRR917543 IBN917539:IBN917543 ILJ917539:ILJ917543 IVF917539:IVF917543 JFB917539:JFB917543 JOX917539:JOX917543 JYT917539:JYT917543 KIP917539:KIP917543 KSL917539:KSL917543 LCH917539:LCH917543 LMD917539:LMD917543 LVZ917539:LVZ917543 MFV917539:MFV917543 MPR917539:MPR917543 MZN917539:MZN917543 NJJ917539:NJJ917543 NTF917539:NTF917543 ODB917539:ODB917543 OMX917539:OMX917543 OWT917539:OWT917543 PGP917539:PGP917543 PQL917539:PQL917543 QAH917539:QAH917543 QKD917539:QKD917543 QTZ917539:QTZ917543 RDV917539:RDV917543 RNR917539:RNR917543 RXN917539:RXN917543 SHJ917539:SHJ917543 SRF917539:SRF917543 TBB917539:TBB917543 TKX917539:TKX917543 TUT917539:TUT917543 UEP917539:UEP917543 UOL917539:UOL917543 UYH917539:UYH917543 VID917539:VID917543 VRZ917539:VRZ917543 WBV917539:WBV917543 WLR917539:WLR917543 WVN917539:WVN917543 JB983075:JB983079 SX983075:SX983079 ACT983075:ACT983079 AMP983075:AMP983079 AWL983075:AWL983079 BGH983075:BGH983079 BQD983075:BQD983079 BZZ983075:BZZ983079 CJV983075:CJV983079 CTR983075:CTR983079 DDN983075:DDN983079 DNJ983075:DNJ983079 DXF983075:DXF983079 EHB983075:EHB983079 EQX983075:EQX983079 FAT983075:FAT983079 FKP983075:FKP983079 FUL983075:FUL983079 GEH983075:GEH983079 GOD983075:GOD983079 GXZ983075:GXZ983079 HHV983075:HHV983079 HRR983075:HRR983079 IBN983075:IBN983079 ILJ983075:ILJ983079 IVF983075:IVF983079 JFB983075:JFB983079 JOX983075:JOX983079 JYT983075:JYT983079 KIP983075:KIP983079 KSL983075:KSL983079 LCH983075:LCH983079 LMD983075:LMD983079 LVZ983075:LVZ983079 MFV983075:MFV983079 MPR983075:MPR983079 MZN983075:MZN983079 NJJ983075:NJJ983079 NTF983075:NTF983079 ODB983075:ODB983079 OMX983075:OMX983079 OWT983075:OWT983079 PGP983075:PGP983079 PQL983075:PQL983079 QAH983075:QAH983079 QKD983075:QKD983079 QTZ983075:QTZ983079 RDV983075:RDV983079 RNR983075:RNR983079 RXN983075:RXN983079 SHJ983075:SHJ983079 SRF983075:SRF983079 TBB983075:TBB983079 TKX983075:TKX983079 TUT983075:TUT983079 UEP983075:UEP983079 UOL983075:UOL983079 UYH983075:UYH983079 VID983075:VID983079 VRZ983075:VRZ983079 WBV983075:WBV983079 WLR983075:WLR983079 WVN983075:WVN983079 JB65495:JB65498 SX65495:SX65498 ACT65495:ACT65498 AMP65495:AMP65498 AWL65495:AWL65498 BGH65495:BGH65498 BQD65495:BQD65498 BZZ65495:BZZ65498 CJV65495:CJV65498 CTR65495:CTR65498 DDN65495:DDN65498 DNJ65495:DNJ65498 DXF65495:DXF65498 EHB65495:EHB65498 EQX65495:EQX65498 FAT65495:FAT65498 FKP65495:FKP65498 FUL65495:FUL65498 GEH65495:GEH65498 GOD65495:GOD65498 GXZ65495:GXZ65498 HHV65495:HHV65498 HRR65495:HRR65498 IBN65495:IBN65498 ILJ65495:ILJ65498 IVF65495:IVF65498 JFB65495:JFB65498 JOX65495:JOX65498 JYT65495:JYT65498 KIP65495:KIP65498 KSL65495:KSL65498 LCH65495:LCH65498 LMD65495:LMD65498 LVZ65495:LVZ65498 MFV65495:MFV65498 MPR65495:MPR65498 MZN65495:MZN65498 NJJ65495:NJJ65498 NTF65495:NTF65498 ODB65495:ODB65498 OMX65495:OMX65498 OWT65495:OWT65498 PGP65495:PGP65498 PQL65495:PQL65498 QAH65495:QAH65498 QKD65495:QKD65498 QTZ65495:QTZ65498 RDV65495:RDV65498 RNR65495:RNR65498 RXN65495:RXN65498 SHJ65495:SHJ65498 SRF65495:SRF65498 TBB65495:TBB65498 TKX65495:TKX65498 TUT65495:TUT65498 UEP65495:UEP65498 UOL65495:UOL65498 UYH65495:UYH65498 VID65495:VID65498 VRZ65495:VRZ65498 WBV65495:WBV65498 WLR65495:WLR65498 WVN65495:WVN65498 JB131031:JB131034 SX131031:SX131034 ACT131031:ACT131034 AMP131031:AMP131034 AWL131031:AWL131034 BGH131031:BGH131034 BQD131031:BQD131034 BZZ131031:BZZ131034 CJV131031:CJV131034 CTR131031:CTR131034 DDN131031:DDN131034 DNJ131031:DNJ131034 DXF131031:DXF131034 EHB131031:EHB131034 EQX131031:EQX131034 FAT131031:FAT131034 FKP131031:FKP131034 FUL131031:FUL131034 GEH131031:GEH131034 GOD131031:GOD131034 GXZ131031:GXZ131034 HHV131031:HHV131034 HRR131031:HRR131034 IBN131031:IBN131034 ILJ131031:ILJ131034 IVF131031:IVF131034 JFB131031:JFB131034 JOX131031:JOX131034 JYT131031:JYT131034 KIP131031:KIP131034 KSL131031:KSL131034 LCH131031:LCH131034 LMD131031:LMD131034 LVZ131031:LVZ131034 MFV131031:MFV131034 MPR131031:MPR131034 MZN131031:MZN131034 NJJ131031:NJJ131034 NTF131031:NTF131034 ODB131031:ODB131034 OMX131031:OMX131034 OWT131031:OWT131034 PGP131031:PGP131034 PQL131031:PQL131034 QAH131031:QAH131034 QKD131031:QKD131034 QTZ131031:QTZ131034 RDV131031:RDV131034 RNR131031:RNR131034 RXN131031:RXN131034 SHJ131031:SHJ131034 SRF131031:SRF131034 TBB131031:TBB131034 TKX131031:TKX131034 TUT131031:TUT131034 UEP131031:UEP131034 UOL131031:UOL131034 UYH131031:UYH131034 VID131031:VID131034 VRZ131031:VRZ131034 WBV131031:WBV131034 WLR131031:WLR131034 WVN131031:WVN131034 JB196567:JB196570 SX196567:SX196570 ACT196567:ACT196570 AMP196567:AMP196570 AWL196567:AWL196570 BGH196567:BGH196570 BQD196567:BQD196570 BZZ196567:BZZ196570 CJV196567:CJV196570 CTR196567:CTR196570 DDN196567:DDN196570 DNJ196567:DNJ196570 DXF196567:DXF196570 EHB196567:EHB196570 EQX196567:EQX196570 FAT196567:FAT196570 FKP196567:FKP196570 FUL196567:FUL196570 GEH196567:GEH196570 GOD196567:GOD196570 GXZ196567:GXZ196570 HHV196567:HHV196570 HRR196567:HRR196570 IBN196567:IBN196570 ILJ196567:ILJ196570 IVF196567:IVF196570 JFB196567:JFB196570 JOX196567:JOX196570 JYT196567:JYT196570 KIP196567:KIP196570 KSL196567:KSL196570 LCH196567:LCH196570 LMD196567:LMD196570 LVZ196567:LVZ196570 MFV196567:MFV196570 MPR196567:MPR196570 MZN196567:MZN196570 NJJ196567:NJJ196570 NTF196567:NTF196570 ODB196567:ODB196570 OMX196567:OMX196570 OWT196567:OWT196570 PGP196567:PGP196570 PQL196567:PQL196570 QAH196567:QAH196570 QKD196567:QKD196570 QTZ196567:QTZ196570 RDV196567:RDV196570 RNR196567:RNR196570 RXN196567:RXN196570 SHJ196567:SHJ196570 SRF196567:SRF196570 TBB196567:TBB196570 TKX196567:TKX196570 TUT196567:TUT196570 UEP196567:UEP196570 UOL196567:UOL196570 UYH196567:UYH196570 VID196567:VID196570 VRZ196567:VRZ196570 WBV196567:WBV196570 WLR196567:WLR196570 WVN196567:WVN196570 JB262103:JB262106 SX262103:SX262106 ACT262103:ACT262106 AMP262103:AMP262106 AWL262103:AWL262106 BGH262103:BGH262106 BQD262103:BQD262106 BZZ262103:BZZ262106 CJV262103:CJV262106 CTR262103:CTR262106 DDN262103:DDN262106 DNJ262103:DNJ262106 DXF262103:DXF262106 EHB262103:EHB262106 EQX262103:EQX262106 FAT262103:FAT262106 FKP262103:FKP262106 FUL262103:FUL262106 GEH262103:GEH262106 GOD262103:GOD262106 GXZ262103:GXZ262106 HHV262103:HHV262106 HRR262103:HRR262106 IBN262103:IBN262106 ILJ262103:ILJ262106 IVF262103:IVF262106 JFB262103:JFB262106 JOX262103:JOX262106 JYT262103:JYT262106 KIP262103:KIP262106 KSL262103:KSL262106 LCH262103:LCH262106 LMD262103:LMD262106 LVZ262103:LVZ262106 MFV262103:MFV262106 MPR262103:MPR262106 MZN262103:MZN262106 NJJ262103:NJJ262106 NTF262103:NTF262106 ODB262103:ODB262106 OMX262103:OMX262106 OWT262103:OWT262106 PGP262103:PGP262106 PQL262103:PQL262106 QAH262103:QAH262106 QKD262103:QKD262106 QTZ262103:QTZ262106 RDV262103:RDV262106 RNR262103:RNR262106 RXN262103:RXN262106 SHJ262103:SHJ262106 SRF262103:SRF262106 TBB262103:TBB262106 TKX262103:TKX262106 TUT262103:TUT262106 UEP262103:UEP262106 UOL262103:UOL262106 UYH262103:UYH262106 VID262103:VID262106 VRZ262103:VRZ262106 WBV262103:WBV262106 WLR262103:WLR262106 WVN262103:WVN262106 JB327639:JB327642 SX327639:SX327642 ACT327639:ACT327642 AMP327639:AMP327642 AWL327639:AWL327642 BGH327639:BGH327642 BQD327639:BQD327642 BZZ327639:BZZ327642 CJV327639:CJV327642 CTR327639:CTR327642 DDN327639:DDN327642 DNJ327639:DNJ327642 DXF327639:DXF327642 EHB327639:EHB327642 EQX327639:EQX327642 FAT327639:FAT327642 FKP327639:FKP327642 FUL327639:FUL327642 GEH327639:GEH327642 GOD327639:GOD327642 GXZ327639:GXZ327642 HHV327639:HHV327642 HRR327639:HRR327642 IBN327639:IBN327642 ILJ327639:ILJ327642 IVF327639:IVF327642 JFB327639:JFB327642 JOX327639:JOX327642 JYT327639:JYT327642 KIP327639:KIP327642 KSL327639:KSL327642 LCH327639:LCH327642 LMD327639:LMD327642 LVZ327639:LVZ327642 MFV327639:MFV327642 MPR327639:MPR327642 MZN327639:MZN327642 NJJ327639:NJJ327642 NTF327639:NTF327642 ODB327639:ODB327642 OMX327639:OMX327642 OWT327639:OWT327642 PGP327639:PGP327642 PQL327639:PQL327642 QAH327639:QAH327642 QKD327639:QKD327642 QTZ327639:QTZ327642 RDV327639:RDV327642 RNR327639:RNR327642 RXN327639:RXN327642 SHJ327639:SHJ327642 SRF327639:SRF327642 TBB327639:TBB327642 TKX327639:TKX327642 TUT327639:TUT327642 UEP327639:UEP327642 UOL327639:UOL327642 UYH327639:UYH327642 VID327639:VID327642 VRZ327639:VRZ327642 WBV327639:WBV327642 WLR327639:WLR327642 WVN327639:WVN327642 JB393175:JB393178 SX393175:SX393178 ACT393175:ACT393178 AMP393175:AMP393178 AWL393175:AWL393178 BGH393175:BGH393178 BQD393175:BQD393178 BZZ393175:BZZ393178 CJV393175:CJV393178 CTR393175:CTR393178 DDN393175:DDN393178 DNJ393175:DNJ393178 DXF393175:DXF393178 EHB393175:EHB393178 EQX393175:EQX393178 FAT393175:FAT393178 FKP393175:FKP393178 FUL393175:FUL393178 GEH393175:GEH393178 GOD393175:GOD393178 GXZ393175:GXZ393178 HHV393175:HHV393178 HRR393175:HRR393178 IBN393175:IBN393178 ILJ393175:ILJ393178 IVF393175:IVF393178 JFB393175:JFB393178 JOX393175:JOX393178 JYT393175:JYT393178 KIP393175:KIP393178 KSL393175:KSL393178 LCH393175:LCH393178 LMD393175:LMD393178 LVZ393175:LVZ393178 MFV393175:MFV393178 MPR393175:MPR393178 MZN393175:MZN393178 NJJ393175:NJJ393178 NTF393175:NTF393178 ODB393175:ODB393178 OMX393175:OMX393178 OWT393175:OWT393178 PGP393175:PGP393178 PQL393175:PQL393178 QAH393175:QAH393178 QKD393175:QKD393178 QTZ393175:QTZ393178 RDV393175:RDV393178 RNR393175:RNR393178 RXN393175:RXN393178 SHJ393175:SHJ393178 SRF393175:SRF393178 TBB393175:TBB393178 TKX393175:TKX393178 TUT393175:TUT393178 UEP393175:UEP393178 UOL393175:UOL393178 UYH393175:UYH393178 VID393175:VID393178 VRZ393175:VRZ393178 WBV393175:WBV393178 WLR393175:WLR393178 WVN393175:WVN393178 JB458711:JB458714 SX458711:SX458714 ACT458711:ACT458714 AMP458711:AMP458714 AWL458711:AWL458714 BGH458711:BGH458714 BQD458711:BQD458714 BZZ458711:BZZ458714 CJV458711:CJV458714 CTR458711:CTR458714 DDN458711:DDN458714 DNJ458711:DNJ458714 DXF458711:DXF458714 EHB458711:EHB458714 EQX458711:EQX458714 FAT458711:FAT458714 FKP458711:FKP458714 FUL458711:FUL458714 GEH458711:GEH458714 GOD458711:GOD458714 GXZ458711:GXZ458714 HHV458711:HHV458714 HRR458711:HRR458714 IBN458711:IBN458714 ILJ458711:ILJ458714 IVF458711:IVF458714 JFB458711:JFB458714 JOX458711:JOX458714 JYT458711:JYT458714 KIP458711:KIP458714 KSL458711:KSL458714 LCH458711:LCH458714 LMD458711:LMD458714 LVZ458711:LVZ458714 MFV458711:MFV458714 MPR458711:MPR458714 MZN458711:MZN458714 NJJ458711:NJJ458714 NTF458711:NTF458714 ODB458711:ODB458714 OMX458711:OMX458714 OWT458711:OWT458714 PGP458711:PGP458714 PQL458711:PQL458714 QAH458711:QAH458714 QKD458711:QKD458714 QTZ458711:QTZ458714 RDV458711:RDV458714 RNR458711:RNR458714 RXN458711:RXN458714 SHJ458711:SHJ458714 SRF458711:SRF458714 TBB458711:TBB458714 TKX458711:TKX458714 TUT458711:TUT458714 UEP458711:UEP458714 UOL458711:UOL458714 UYH458711:UYH458714 VID458711:VID458714 VRZ458711:VRZ458714 WBV458711:WBV458714 WLR458711:WLR458714 WVN458711:WVN458714 JB524247:JB524250 SX524247:SX524250 ACT524247:ACT524250 AMP524247:AMP524250 AWL524247:AWL524250 BGH524247:BGH524250 BQD524247:BQD524250 BZZ524247:BZZ524250 CJV524247:CJV524250 CTR524247:CTR524250 DDN524247:DDN524250 DNJ524247:DNJ524250 DXF524247:DXF524250 EHB524247:EHB524250 EQX524247:EQX524250 FAT524247:FAT524250 FKP524247:FKP524250 FUL524247:FUL524250 GEH524247:GEH524250 GOD524247:GOD524250 GXZ524247:GXZ524250 HHV524247:HHV524250 HRR524247:HRR524250 IBN524247:IBN524250 ILJ524247:ILJ524250 IVF524247:IVF524250 JFB524247:JFB524250 JOX524247:JOX524250 JYT524247:JYT524250 KIP524247:KIP524250 KSL524247:KSL524250 LCH524247:LCH524250 LMD524247:LMD524250 LVZ524247:LVZ524250 MFV524247:MFV524250 MPR524247:MPR524250 MZN524247:MZN524250 NJJ524247:NJJ524250 NTF524247:NTF524250 ODB524247:ODB524250 OMX524247:OMX524250 OWT524247:OWT524250 PGP524247:PGP524250 PQL524247:PQL524250 QAH524247:QAH524250 QKD524247:QKD524250 QTZ524247:QTZ524250 RDV524247:RDV524250 RNR524247:RNR524250 RXN524247:RXN524250 SHJ524247:SHJ524250 SRF524247:SRF524250 TBB524247:TBB524250 TKX524247:TKX524250 TUT524247:TUT524250 UEP524247:UEP524250 UOL524247:UOL524250 UYH524247:UYH524250 VID524247:VID524250 VRZ524247:VRZ524250 WBV524247:WBV524250 WLR524247:WLR524250 WVN524247:WVN524250 JB589783:JB589786 SX589783:SX589786 ACT589783:ACT589786 AMP589783:AMP589786 AWL589783:AWL589786 BGH589783:BGH589786 BQD589783:BQD589786 BZZ589783:BZZ589786 CJV589783:CJV589786 CTR589783:CTR589786 DDN589783:DDN589786 DNJ589783:DNJ589786 DXF589783:DXF589786 EHB589783:EHB589786 EQX589783:EQX589786 FAT589783:FAT589786 FKP589783:FKP589786 FUL589783:FUL589786 GEH589783:GEH589786 GOD589783:GOD589786 GXZ589783:GXZ589786 HHV589783:HHV589786 HRR589783:HRR589786 IBN589783:IBN589786 ILJ589783:ILJ589786 IVF589783:IVF589786 JFB589783:JFB589786 JOX589783:JOX589786 JYT589783:JYT589786 KIP589783:KIP589786 KSL589783:KSL589786 LCH589783:LCH589786 LMD589783:LMD589786 LVZ589783:LVZ589786 MFV589783:MFV589786 MPR589783:MPR589786 MZN589783:MZN589786 NJJ589783:NJJ589786 NTF589783:NTF589786 ODB589783:ODB589786 OMX589783:OMX589786 OWT589783:OWT589786 PGP589783:PGP589786 PQL589783:PQL589786 QAH589783:QAH589786 QKD589783:QKD589786 QTZ589783:QTZ589786 RDV589783:RDV589786 RNR589783:RNR589786 RXN589783:RXN589786 SHJ589783:SHJ589786 SRF589783:SRF589786 TBB589783:TBB589786 TKX589783:TKX589786 TUT589783:TUT589786 UEP589783:UEP589786 UOL589783:UOL589786 UYH589783:UYH589786 VID589783:VID589786 VRZ589783:VRZ589786 WBV589783:WBV589786 WLR589783:WLR589786 WVN589783:WVN589786 JB655319:JB655322 SX655319:SX655322 ACT655319:ACT655322 AMP655319:AMP655322 AWL655319:AWL655322 BGH655319:BGH655322 BQD655319:BQD655322 BZZ655319:BZZ655322 CJV655319:CJV655322 CTR655319:CTR655322 DDN655319:DDN655322 DNJ655319:DNJ655322 DXF655319:DXF655322 EHB655319:EHB655322 EQX655319:EQX655322 FAT655319:FAT655322 FKP655319:FKP655322 FUL655319:FUL655322 GEH655319:GEH655322 GOD655319:GOD655322 GXZ655319:GXZ655322 HHV655319:HHV655322 HRR655319:HRR655322 IBN655319:IBN655322 ILJ655319:ILJ655322 IVF655319:IVF655322 JFB655319:JFB655322 JOX655319:JOX655322 JYT655319:JYT655322 KIP655319:KIP655322 KSL655319:KSL655322 LCH655319:LCH655322 LMD655319:LMD655322 LVZ655319:LVZ655322 MFV655319:MFV655322 MPR655319:MPR655322 MZN655319:MZN655322 NJJ655319:NJJ655322 NTF655319:NTF655322 ODB655319:ODB655322 OMX655319:OMX655322 OWT655319:OWT655322 PGP655319:PGP655322 PQL655319:PQL655322 QAH655319:QAH655322 QKD655319:QKD655322 QTZ655319:QTZ655322 RDV655319:RDV655322 RNR655319:RNR655322 RXN655319:RXN655322 SHJ655319:SHJ655322 SRF655319:SRF655322 TBB655319:TBB655322 TKX655319:TKX655322 TUT655319:TUT655322 UEP655319:UEP655322 UOL655319:UOL655322 UYH655319:UYH655322 VID655319:VID655322 VRZ655319:VRZ655322 WBV655319:WBV655322 WLR655319:WLR655322 WVN655319:WVN655322 JB720855:JB720858 SX720855:SX720858 ACT720855:ACT720858 AMP720855:AMP720858 AWL720855:AWL720858 BGH720855:BGH720858 BQD720855:BQD720858 BZZ720855:BZZ720858 CJV720855:CJV720858 CTR720855:CTR720858 DDN720855:DDN720858 DNJ720855:DNJ720858 DXF720855:DXF720858 EHB720855:EHB720858 EQX720855:EQX720858 FAT720855:FAT720858 FKP720855:FKP720858 FUL720855:FUL720858 GEH720855:GEH720858 GOD720855:GOD720858 GXZ720855:GXZ720858 HHV720855:HHV720858 HRR720855:HRR720858 IBN720855:IBN720858 ILJ720855:ILJ720858 IVF720855:IVF720858 JFB720855:JFB720858 JOX720855:JOX720858 JYT720855:JYT720858 KIP720855:KIP720858 KSL720855:KSL720858 LCH720855:LCH720858 LMD720855:LMD720858 LVZ720855:LVZ720858 MFV720855:MFV720858 MPR720855:MPR720858 MZN720855:MZN720858 NJJ720855:NJJ720858 NTF720855:NTF720858 ODB720855:ODB720858 OMX720855:OMX720858 OWT720855:OWT720858 PGP720855:PGP720858 PQL720855:PQL720858 QAH720855:QAH720858 QKD720855:QKD720858 QTZ720855:QTZ720858 RDV720855:RDV720858 RNR720855:RNR720858 RXN720855:RXN720858 SHJ720855:SHJ720858 SRF720855:SRF720858 TBB720855:TBB720858 TKX720855:TKX720858 TUT720855:TUT720858 UEP720855:UEP720858 UOL720855:UOL720858 UYH720855:UYH720858 VID720855:VID720858 VRZ720855:VRZ720858 WBV720855:WBV720858 WLR720855:WLR720858 WVN720855:WVN720858 JB786391:JB786394 SX786391:SX786394 ACT786391:ACT786394 AMP786391:AMP786394 AWL786391:AWL786394 BGH786391:BGH786394 BQD786391:BQD786394 BZZ786391:BZZ786394 CJV786391:CJV786394 CTR786391:CTR786394 DDN786391:DDN786394 DNJ786391:DNJ786394 DXF786391:DXF786394 EHB786391:EHB786394 EQX786391:EQX786394 FAT786391:FAT786394 FKP786391:FKP786394 FUL786391:FUL786394 GEH786391:GEH786394 GOD786391:GOD786394 GXZ786391:GXZ786394 HHV786391:HHV786394 HRR786391:HRR786394 IBN786391:IBN786394 ILJ786391:ILJ786394 IVF786391:IVF786394 JFB786391:JFB786394 JOX786391:JOX786394 JYT786391:JYT786394 KIP786391:KIP786394 KSL786391:KSL786394 LCH786391:LCH786394 LMD786391:LMD786394 LVZ786391:LVZ786394 MFV786391:MFV786394 MPR786391:MPR786394 MZN786391:MZN786394 NJJ786391:NJJ786394 NTF786391:NTF786394 ODB786391:ODB786394 OMX786391:OMX786394 OWT786391:OWT786394 PGP786391:PGP786394 PQL786391:PQL786394 QAH786391:QAH786394 QKD786391:QKD786394 QTZ786391:QTZ786394 RDV786391:RDV786394 RNR786391:RNR786394 RXN786391:RXN786394 SHJ786391:SHJ786394 SRF786391:SRF786394 TBB786391:TBB786394 TKX786391:TKX786394 TUT786391:TUT786394 UEP786391:UEP786394 UOL786391:UOL786394 UYH786391:UYH786394 VID786391:VID786394 VRZ786391:VRZ786394 WBV786391:WBV786394 WLR786391:WLR786394 WVN786391:WVN786394 JB851927:JB851930 SX851927:SX851930 ACT851927:ACT851930 AMP851927:AMP851930 AWL851927:AWL851930 BGH851927:BGH851930 BQD851927:BQD851930 BZZ851927:BZZ851930 CJV851927:CJV851930 CTR851927:CTR851930 DDN851927:DDN851930 DNJ851927:DNJ851930 DXF851927:DXF851930 EHB851927:EHB851930 EQX851927:EQX851930 FAT851927:FAT851930 FKP851927:FKP851930 FUL851927:FUL851930 GEH851927:GEH851930 GOD851927:GOD851930 GXZ851927:GXZ851930 HHV851927:HHV851930 HRR851927:HRR851930 IBN851927:IBN851930 ILJ851927:ILJ851930 IVF851927:IVF851930 JFB851927:JFB851930 JOX851927:JOX851930 JYT851927:JYT851930 KIP851927:KIP851930 KSL851927:KSL851930 LCH851927:LCH851930 LMD851927:LMD851930 LVZ851927:LVZ851930 MFV851927:MFV851930 MPR851927:MPR851930 MZN851927:MZN851930 NJJ851927:NJJ851930 NTF851927:NTF851930 ODB851927:ODB851930 OMX851927:OMX851930 OWT851927:OWT851930 PGP851927:PGP851930 PQL851927:PQL851930 QAH851927:QAH851930 QKD851927:QKD851930 QTZ851927:QTZ851930 RDV851927:RDV851930 RNR851927:RNR851930 RXN851927:RXN851930 SHJ851927:SHJ851930 SRF851927:SRF851930 TBB851927:TBB851930 TKX851927:TKX851930 TUT851927:TUT851930 UEP851927:UEP851930 UOL851927:UOL851930 UYH851927:UYH851930 VID851927:VID851930 VRZ851927:VRZ851930 WBV851927:WBV851930 WLR851927:WLR851930 WVN851927:WVN851930 JB917463:JB917466 SX917463:SX917466 ACT917463:ACT917466 AMP917463:AMP917466 AWL917463:AWL917466 BGH917463:BGH917466 BQD917463:BQD917466 BZZ917463:BZZ917466 CJV917463:CJV917466 CTR917463:CTR917466 DDN917463:DDN917466 DNJ917463:DNJ917466 DXF917463:DXF917466 EHB917463:EHB917466 EQX917463:EQX917466 FAT917463:FAT917466 FKP917463:FKP917466 FUL917463:FUL917466 GEH917463:GEH917466 GOD917463:GOD917466 GXZ917463:GXZ917466 HHV917463:HHV917466 HRR917463:HRR917466 IBN917463:IBN917466 ILJ917463:ILJ917466 IVF917463:IVF917466 JFB917463:JFB917466 JOX917463:JOX917466 JYT917463:JYT917466 KIP917463:KIP917466 KSL917463:KSL917466 LCH917463:LCH917466 LMD917463:LMD917466 LVZ917463:LVZ917466 MFV917463:MFV917466 MPR917463:MPR917466 MZN917463:MZN917466 NJJ917463:NJJ917466 NTF917463:NTF917466 ODB917463:ODB917466 OMX917463:OMX917466 OWT917463:OWT917466 PGP917463:PGP917466 PQL917463:PQL917466 QAH917463:QAH917466 QKD917463:QKD917466 QTZ917463:QTZ917466 RDV917463:RDV917466 RNR917463:RNR917466 RXN917463:RXN917466 SHJ917463:SHJ917466 SRF917463:SRF917466 TBB917463:TBB917466 TKX917463:TKX917466 TUT917463:TUT917466 UEP917463:UEP917466 UOL917463:UOL917466 UYH917463:UYH917466 VID917463:VID917466 VRZ917463:VRZ917466 WBV917463:WBV917466 WLR917463:WLR917466 WVN917463:WVN917466 JB982999:JB983002 SX982999:SX983002 ACT982999:ACT983002 AMP982999:AMP983002 AWL982999:AWL983002 BGH982999:BGH983002 BQD982999:BQD983002 BZZ982999:BZZ983002 CJV982999:CJV983002 CTR982999:CTR983002 DDN982999:DDN983002 DNJ982999:DNJ983002 DXF982999:DXF983002 EHB982999:EHB983002 EQX982999:EQX983002 FAT982999:FAT983002 FKP982999:FKP983002 FUL982999:FUL983002 GEH982999:GEH983002 GOD982999:GOD983002 GXZ982999:GXZ983002 HHV982999:HHV983002 HRR982999:HRR983002 IBN982999:IBN983002 ILJ982999:ILJ983002 IVF982999:IVF983002 JFB982999:JFB983002 JOX982999:JOX983002 JYT982999:JYT983002 KIP982999:KIP983002 KSL982999:KSL983002 LCH982999:LCH983002 LMD982999:LMD983002 LVZ982999:LVZ983002 MFV982999:MFV983002 MPR982999:MPR983002 MZN982999:MZN983002 NJJ982999:NJJ983002 NTF982999:NTF983002 ODB982999:ODB983002 OMX982999:OMX983002 OWT982999:OWT983002 PGP982999:PGP983002 PQL982999:PQL983002 QAH982999:QAH983002 QKD982999:QKD983002 QTZ982999:QTZ983002 RDV982999:RDV983002 RNR982999:RNR983002 RXN982999:RXN983002 SHJ982999:SHJ983002 SRF982999:SRF983002 TBB982999:TBB983002 TKX982999:TKX983002 TUT982999:TUT983002 UEP982999:UEP983002 UOL982999:UOL983002 UYH982999:UYH983002 VID982999:VID983002 VRZ982999:VRZ983002 WBV982999:WBV983002 WLR982999:WLR983002 WVN982999:WVN983002 JB65529:JB65530 SX65529:SX65530 ACT65529:ACT65530 AMP65529:AMP65530 AWL65529:AWL65530 BGH65529:BGH65530 BQD65529:BQD65530 BZZ65529:BZZ65530 CJV65529:CJV65530 CTR65529:CTR65530 DDN65529:DDN65530 DNJ65529:DNJ65530 DXF65529:DXF65530 EHB65529:EHB65530 EQX65529:EQX65530 FAT65529:FAT65530 FKP65529:FKP65530 FUL65529:FUL65530 GEH65529:GEH65530 GOD65529:GOD65530 GXZ65529:GXZ65530 HHV65529:HHV65530 HRR65529:HRR65530 IBN65529:IBN65530 ILJ65529:ILJ65530 IVF65529:IVF65530 JFB65529:JFB65530 JOX65529:JOX65530 JYT65529:JYT65530 KIP65529:KIP65530 KSL65529:KSL65530 LCH65529:LCH65530 LMD65529:LMD65530 LVZ65529:LVZ65530 MFV65529:MFV65530 MPR65529:MPR65530 MZN65529:MZN65530 NJJ65529:NJJ65530 NTF65529:NTF65530 ODB65529:ODB65530 OMX65529:OMX65530 OWT65529:OWT65530 PGP65529:PGP65530 PQL65529:PQL65530 QAH65529:QAH65530 QKD65529:QKD65530 QTZ65529:QTZ65530 RDV65529:RDV65530 RNR65529:RNR65530 RXN65529:RXN65530 SHJ65529:SHJ65530 SRF65529:SRF65530 TBB65529:TBB65530 TKX65529:TKX65530 TUT65529:TUT65530 UEP65529:UEP65530 UOL65529:UOL65530 UYH65529:UYH65530 VID65529:VID65530 VRZ65529:VRZ65530 WBV65529:WBV65530 WLR65529:WLR65530 WVN65529:WVN65530 JB131065:JB131066 SX131065:SX131066 ACT131065:ACT131066 AMP131065:AMP131066 AWL131065:AWL131066 BGH131065:BGH131066 BQD131065:BQD131066 BZZ131065:BZZ131066 CJV131065:CJV131066 CTR131065:CTR131066 DDN131065:DDN131066 DNJ131065:DNJ131066 DXF131065:DXF131066 EHB131065:EHB131066 EQX131065:EQX131066 FAT131065:FAT131066 FKP131065:FKP131066 FUL131065:FUL131066 GEH131065:GEH131066 GOD131065:GOD131066 GXZ131065:GXZ131066 HHV131065:HHV131066 HRR131065:HRR131066 IBN131065:IBN131066 ILJ131065:ILJ131066 IVF131065:IVF131066 JFB131065:JFB131066 JOX131065:JOX131066 JYT131065:JYT131066 KIP131065:KIP131066 KSL131065:KSL131066 LCH131065:LCH131066 LMD131065:LMD131066 LVZ131065:LVZ131066 MFV131065:MFV131066 MPR131065:MPR131066 MZN131065:MZN131066 NJJ131065:NJJ131066 NTF131065:NTF131066 ODB131065:ODB131066 OMX131065:OMX131066 OWT131065:OWT131066 PGP131065:PGP131066 PQL131065:PQL131066 QAH131065:QAH131066 QKD131065:QKD131066 QTZ131065:QTZ131066 RDV131065:RDV131066 RNR131065:RNR131066 RXN131065:RXN131066 SHJ131065:SHJ131066 SRF131065:SRF131066 TBB131065:TBB131066 TKX131065:TKX131066 TUT131065:TUT131066 UEP131065:UEP131066 UOL131065:UOL131066 UYH131065:UYH131066 VID131065:VID131066 VRZ131065:VRZ131066 WBV131065:WBV131066 WLR131065:WLR131066 WVN131065:WVN131066 JB196601:JB196602 SX196601:SX196602 ACT196601:ACT196602 AMP196601:AMP196602 AWL196601:AWL196602 BGH196601:BGH196602 BQD196601:BQD196602 BZZ196601:BZZ196602 CJV196601:CJV196602 CTR196601:CTR196602 DDN196601:DDN196602 DNJ196601:DNJ196602 DXF196601:DXF196602 EHB196601:EHB196602 EQX196601:EQX196602 FAT196601:FAT196602 FKP196601:FKP196602 FUL196601:FUL196602 GEH196601:GEH196602 GOD196601:GOD196602 GXZ196601:GXZ196602 HHV196601:HHV196602 HRR196601:HRR196602 IBN196601:IBN196602 ILJ196601:ILJ196602 IVF196601:IVF196602 JFB196601:JFB196602 JOX196601:JOX196602 JYT196601:JYT196602 KIP196601:KIP196602 KSL196601:KSL196602 LCH196601:LCH196602 LMD196601:LMD196602 LVZ196601:LVZ196602 MFV196601:MFV196602 MPR196601:MPR196602 MZN196601:MZN196602 NJJ196601:NJJ196602 NTF196601:NTF196602 ODB196601:ODB196602 OMX196601:OMX196602 OWT196601:OWT196602 PGP196601:PGP196602 PQL196601:PQL196602 QAH196601:QAH196602 QKD196601:QKD196602 QTZ196601:QTZ196602 RDV196601:RDV196602 RNR196601:RNR196602 RXN196601:RXN196602 SHJ196601:SHJ196602 SRF196601:SRF196602 TBB196601:TBB196602 TKX196601:TKX196602 TUT196601:TUT196602 UEP196601:UEP196602 UOL196601:UOL196602 UYH196601:UYH196602 VID196601:VID196602 VRZ196601:VRZ196602 WBV196601:WBV196602 WLR196601:WLR196602 WVN196601:WVN196602 JB262137:JB262138 SX262137:SX262138 ACT262137:ACT262138 AMP262137:AMP262138 AWL262137:AWL262138 BGH262137:BGH262138 BQD262137:BQD262138 BZZ262137:BZZ262138 CJV262137:CJV262138 CTR262137:CTR262138 DDN262137:DDN262138 DNJ262137:DNJ262138 DXF262137:DXF262138 EHB262137:EHB262138 EQX262137:EQX262138 FAT262137:FAT262138 FKP262137:FKP262138 FUL262137:FUL262138 GEH262137:GEH262138 GOD262137:GOD262138 GXZ262137:GXZ262138 HHV262137:HHV262138 HRR262137:HRR262138 IBN262137:IBN262138 ILJ262137:ILJ262138 IVF262137:IVF262138 JFB262137:JFB262138 JOX262137:JOX262138 JYT262137:JYT262138 KIP262137:KIP262138 KSL262137:KSL262138 LCH262137:LCH262138 LMD262137:LMD262138 LVZ262137:LVZ262138 MFV262137:MFV262138 MPR262137:MPR262138 MZN262137:MZN262138 NJJ262137:NJJ262138 NTF262137:NTF262138 ODB262137:ODB262138 OMX262137:OMX262138 OWT262137:OWT262138 PGP262137:PGP262138 PQL262137:PQL262138 QAH262137:QAH262138 QKD262137:QKD262138 QTZ262137:QTZ262138 RDV262137:RDV262138 RNR262137:RNR262138 RXN262137:RXN262138 SHJ262137:SHJ262138 SRF262137:SRF262138 TBB262137:TBB262138 TKX262137:TKX262138 TUT262137:TUT262138 UEP262137:UEP262138 UOL262137:UOL262138 UYH262137:UYH262138 VID262137:VID262138 VRZ262137:VRZ262138 WBV262137:WBV262138 WLR262137:WLR262138 WVN262137:WVN262138 JB327673:JB327674 SX327673:SX327674 ACT327673:ACT327674 AMP327673:AMP327674 AWL327673:AWL327674 BGH327673:BGH327674 BQD327673:BQD327674 BZZ327673:BZZ327674 CJV327673:CJV327674 CTR327673:CTR327674 DDN327673:DDN327674 DNJ327673:DNJ327674 DXF327673:DXF327674 EHB327673:EHB327674 EQX327673:EQX327674 FAT327673:FAT327674 FKP327673:FKP327674 FUL327673:FUL327674 GEH327673:GEH327674 GOD327673:GOD327674 GXZ327673:GXZ327674 HHV327673:HHV327674 HRR327673:HRR327674 IBN327673:IBN327674 ILJ327673:ILJ327674 IVF327673:IVF327674 JFB327673:JFB327674 JOX327673:JOX327674 JYT327673:JYT327674 KIP327673:KIP327674 KSL327673:KSL327674 LCH327673:LCH327674 LMD327673:LMD327674 LVZ327673:LVZ327674 MFV327673:MFV327674 MPR327673:MPR327674 MZN327673:MZN327674 NJJ327673:NJJ327674 NTF327673:NTF327674 ODB327673:ODB327674 OMX327673:OMX327674 OWT327673:OWT327674 PGP327673:PGP327674 PQL327673:PQL327674 QAH327673:QAH327674 QKD327673:QKD327674 QTZ327673:QTZ327674 RDV327673:RDV327674 RNR327673:RNR327674 RXN327673:RXN327674 SHJ327673:SHJ327674 SRF327673:SRF327674 TBB327673:TBB327674 TKX327673:TKX327674 TUT327673:TUT327674 UEP327673:UEP327674 UOL327673:UOL327674 UYH327673:UYH327674 VID327673:VID327674 VRZ327673:VRZ327674 WBV327673:WBV327674 WLR327673:WLR327674 WVN327673:WVN327674 JB393209:JB393210 SX393209:SX393210 ACT393209:ACT393210 AMP393209:AMP393210 AWL393209:AWL393210 BGH393209:BGH393210 BQD393209:BQD393210 BZZ393209:BZZ393210 CJV393209:CJV393210 CTR393209:CTR393210 DDN393209:DDN393210 DNJ393209:DNJ393210 DXF393209:DXF393210 EHB393209:EHB393210 EQX393209:EQX393210 FAT393209:FAT393210 FKP393209:FKP393210 FUL393209:FUL393210 GEH393209:GEH393210 GOD393209:GOD393210 GXZ393209:GXZ393210 HHV393209:HHV393210 HRR393209:HRR393210 IBN393209:IBN393210 ILJ393209:ILJ393210 IVF393209:IVF393210 JFB393209:JFB393210 JOX393209:JOX393210 JYT393209:JYT393210 KIP393209:KIP393210 KSL393209:KSL393210 LCH393209:LCH393210 LMD393209:LMD393210 LVZ393209:LVZ393210 MFV393209:MFV393210 MPR393209:MPR393210 MZN393209:MZN393210 NJJ393209:NJJ393210 NTF393209:NTF393210 ODB393209:ODB393210 OMX393209:OMX393210 OWT393209:OWT393210 PGP393209:PGP393210 PQL393209:PQL393210 QAH393209:QAH393210 QKD393209:QKD393210 QTZ393209:QTZ393210 RDV393209:RDV393210 RNR393209:RNR393210 RXN393209:RXN393210 SHJ393209:SHJ393210 SRF393209:SRF393210 TBB393209:TBB393210 TKX393209:TKX393210 TUT393209:TUT393210 UEP393209:UEP393210 UOL393209:UOL393210 UYH393209:UYH393210 VID393209:VID393210 VRZ393209:VRZ393210 WBV393209:WBV393210 WLR393209:WLR393210 WVN393209:WVN393210 JB458745:JB458746 SX458745:SX458746 ACT458745:ACT458746 AMP458745:AMP458746 AWL458745:AWL458746 BGH458745:BGH458746 BQD458745:BQD458746 BZZ458745:BZZ458746 CJV458745:CJV458746 CTR458745:CTR458746 DDN458745:DDN458746 DNJ458745:DNJ458746 DXF458745:DXF458746 EHB458745:EHB458746 EQX458745:EQX458746 FAT458745:FAT458746 FKP458745:FKP458746 FUL458745:FUL458746 GEH458745:GEH458746 GOD458745:GOD458746 GXZ458745:GXZ458746 HHV458745:HHV458746 HRR458745:HRR458746 IBN458745:IBN458746 ILJ458745:ILJ458746 IVF458745:IVF458746 JFB458745:JFB458746 JOX458745:JOX458746 JYT458745:JYT458746 KIP458745:KIP458746 KSL458745:KSL458746 LCH458745:LCH458746 LMD458745:LMD458746 LVZ458745:LVZ458746 MFV458745:MFV458746 MPR458745:MPR458746 MZN458745:MZN458746 NJJ458745:NJJ458746 NTF458745:NTF458746 ODB458745:ODB458746 OMX458745:OMX458746 OWT458745:OWT458746 PGP458745:PGP458746 PQL458745:PQL458746 QAH458745:QAH458746 QKD458745:QKD458746 QTZ458745:QTZ458746 RDV458745:RDV458746 RNR458745:RNR458746 RXN458745:RXN458746 SHJ458745:SHJ458746 SRF458745:SRF458746 TBB458745:TBB458746 TKX458745:TKX458746 TUT458745:TUT458746 UEP458745:UEP458746 UOL458745:UOL458746 UYH458745:UYH458746 VID458745:VID458746 VRZ458745:VRZ458746 WBV458745:WBV458746 WLR458745:WLR458746 WVN458745:WVN458746 JB524281:JB524282 SX524281:SX524282 ACT524281:ACT524282 AMP524281:AMP524282 AWL524281:AWL524282 BGH524281:BGH524282 BQD524281:BQD524282 BZZ524281:BZZ524282 CJV524281:CJV524282 CTR524281:CTR524282 DDN524281:DDN524282 DNJ524281:DNJ524282 DXF524281:DXF524282 EHB524281:EHB524282 EQX524281:EQX524282 FAT524281:FAT524282 FKP524281:FKP524282 FUL524281:FUL524282 GEH524281:GEH524282 GOD524281:GOD524282 GXZ524281:GXZ524282 HHV524281:HHV524282 HRR524281:HRR524282 IBN524281:IBN524282 ILJ524281:ILJ524282 IVF524281:IVF524282 JFB524281:JFB524282 JOX524281:JOX524282 JYT524281:JYT524282 KIP524281:KIP524282 KSL524281:KSL524282 LCH524281:LCH524282 LMD524281:LMD524282 LVZ524281:LVZ524282 MFV524281:MFV524282 MPR524281:MPR524282 MZN524281:MZN524282 NJJ524281:NJJ524282 NTF524281:NTF524282 ODB524281:ODB524282 OMX524281:OMX524282 OWT524281:OWT524282 PGP524281:PGP524282 PQL524281:PQL524282 QAH524281:QAH524282 QKD524281:QKD524282 QTZ524281:QTZ524282 RDV524281:RDV524282 RNR524281:RNR524282 RXN524281:RXN524282 SHJ524281:SHJ524282 SRF524281:SRF524282 TBB524281:TBB524282 TKX524281:TKX524282 TUT524281:TUT524282 UEP524281:UEP524282 UOL524281:UOL524282 UYH524281:UYH524282 VID524281:VID524282 VRZ524281:VRZ524282 WBV524281:WBV524282 WLR524281:WLR524282 WVN524281:WVN524282 JB589817:JB589818 SX589817:SX589818 ACT589817:ACT589818 AMP589817:AMP589818 AWL589817:AWL589818 BGH589817:BGH589818 BQD589817:BQD589818 BZZ589817:BZZ589818 CJV589817:CJV589818 CTR589817:CTR589818 DDN589817:DDN589818 DNJ589817:DNJ589818 DXF589817:DXF589818 EHB589817:EHB589818 EQX589817:EQX589818 FAT589817:FAT589818 FKP589817:FKP589818 FUL589817:FUL589818 GEH589817:GEH589818 GOD589817:GOD589818 GXZ589817:GXZ589818 HHV589817:HHV589818 HRR589817:HRR589818 IBN589817:IBN589818 ILJ589817:ILJ589818 IVF589817:IVF589818 JFB589817:JFB589818 JOX589817:JOX589818 JYT589817:JYT589818 KIP589817:KIP589818 KSL589817:KSL589818 LCH589817:LCH589818 LMD589817:LMD589818 LVZ589817:LVZ589818 MFV589817:MFV589818 MPR589817:MPR589818 MZN589817:MZN589818 NJJ589817:NJJ589818 NTF589817:NTF589818 ODB589817:ODB589818 OMX589817:OMX589818 OWT589817:OWT589818 PGP589817:PGP589818 PQL589817:PQL589818 QAH589817:QAH589818 QKD589817:QKD589818 QTZ589817:QTZ589818 RDV589817:RDV589818 RNR589817:RNR589818 RXN589817:RXN589818 SHJ589817:SHJ589818 SRF589817:SRF589818 TBB589817:TBB589818 TKX589817:TKX589818 TUT589817:TUT589818 UEP589817:UEP589818 UOL589817:UOL589818 UYH589817:UYH589818 VID589817:VID589818 VRZ589817:VRZ589818 WBV589817:WBV589818 WLR589817:WLR589818 WVN589817:WVN589818 JB655353:JB655354 SX655353:SX655354 ACT655353:ACT655354 AMP655353:AMP655354 AWL655353:AWL655354 BGH655353:BGH655354 BQD655353:BQD655354 BZZ655353:BZZ655354 CJV655353:CJV655354 CTR655353:CTR655354 DDN655353:DDN655354 DNJ655353:DNJ655354 DXF655353:DXF655354 EHB655353:EHB655354 EQX655353:EQX655354 FAT655353:FAT655354 FKP655353:FKP655354 FUL655353:FUL655354 GEH655353:GEH655354 GOD655353:GOD655354 GXZ655353:GXZ655354 HHV655353:HHV655354 HRR655353:HRR655354 IBN655353:IBN655354 ILJ655353:ILJ655354 IVF655353:IVF655354 JFB655353:JFB655354 JOX655353:JOX655354 JYT655353:JYT655354 KIP655353:KIP655354 KSL655353:KSL655354 LCH655353:LCH655354 LMD655353:LMD655354 LVZ655353:LVZ655354 MFV655353:MFV655354 MPR655353:MPR655354 MZN655353:MZN655354 NJJ655353:NJJ655354 NTF655353:NTF655354 ODB655353:ODB655354 OMX655353:OMX655354 OWT655353:OWT655354 PGP655353:PGP655354 PQL655353:PQL655354 QAH655353:QAH655354 QKD655353:QKD655354 QTZ655353:QTZ655354 RDV655353:RDV655354 RNR655353:RNR655354 RXN655353:RXN655354 SHJ655353:SHJ655354 SRF655353:SRF655354 TBB655353:TBB655354 TKX655353:TKX655354 TUT655353:TUT655354 UEP655353:UEP655354 UOL655353:UOL655354 UYH655353:UYH655354 VID655353:VID655354 VRZ655353:VRZ655354 WBV655353:WBV655354 WLR655353:WLR655354 WVN655353:WVN655354 JB720889:JB720890 SX720889:SX720890 ACT720889:ACT720890 AMP720889:AMP720890 AWL720889:AWL720890 BGH720889:BGH720890 BQD720889:BQD720890 BZZ720889:BZZ720890 CJV720889:CJV720890 CTR720889:CTR720890 DDN720889:DDN720890 DNJ720889:DNJ720890 DXF720889:DXF720890 EHB720889:EHB720890 EQX720889:EQX720890 FAT720889:FAT720890 FKP720889:FKP720890 FUL720889:FUL720890 GEH720889:GEH720890 GOD720889:GOD720890 GXZ720889:GXZ720890 HHV720889:HHV720890 HRR720889:HRR720890 IBN720889:IBN720890 ILJ720889:ILJ720890 IVF720889:IVF720890 JFB720889:JFB720890 JOX720889:JOX720890 JYT720889:JYT720890 KIP720889:KIP720890 KSL720889:KSL720890 LCH720889:LCH720890 LMD720889:LMD720890 LVZ720889:LVZ720890 MFV720889:MFV720890 MPR720889:MPR720890 MZN720889:MZN720890 NJJ720889:NJJ720890 NTF720889:NTF720890 ODB720889:ODB720890 OMX720889:OMX720890 OWT720889:OWT720890 PGP720889:PGP720890 PQL720889:PQL720890 QAH720889:QAH720890 QKD720889:QKD720890 QTZ720889:QTZ720890 RDV720889:RDV720890 RNR720889:RNR720890 RXN720889:RXN720890 SHJ720889:SHJ720890 SRF720889:SRF720890 TBB720889:TBB720890 TKX720889:TKX720890 TUT720889:TUT720890 UEP720889:UEP720890 UOL720889:UOL720890 UYH720889:UYH720890 VID720889:VID720890 VRZ720889:VRZ720890 WBV720889:WBV720890 WLR720889:WLR720890 WVN720889:WVN720890 JB786425:JB786426 SX786425:SX786426 ACT786425:ACT786426 AMP786425:AMP786426 AWL786425:AWL786426 BGH786425:BGH786426 BQD786425:BQD786426 BZZ786425:BZZ786426 CJV786425:CJV786426 CTR786425:CTR786426 DDN786425:DDN786426 DNJ786425:DNJ786426 DXF786425:DXF786426 EHB786425:EHB786426 EQX786425:EQX786426 FAT786425:FAT786426 FKP786425:FKP786426 FUL786425:FUL786426 GEH786425:GEH786426 GOD786425:GOD786426 GXZ786425:GXZ786426 HHV786425:HHV786426 HRR786425:HRR786426 IBN786425:IBN786426 ILJ786425:ILJ786426 IVF786425:IVF786426 JFB786425:JFB786426 JOX786425:JOX786426 JYT786425:JYT786426 KIP786425:KIP786426 KSL786425:KSL786426 LCH786425:LCH786426 LMD786425:LMD786426 LVZ786425:LVZ786426 MFV786425:MFV786426 MPR786425:MPR786426 MZN786425:MZN786426 NJJ786425:NJJ786426 NTF786425:NTF786426 ODB786425:ODB786426 OMX786425:OMX786426 OWT786425:OWT786426 PGP786425:PGP786426 PQL786425:PQL786426 QAH786425:QAH786426 QKD786425:QKD786426 QTZ786425:QTZ786426 RDV786425:RDV786426 RNR786425:RNR786426 RXN786425:RXN786426 SHJ786425:SHJ786426 SRF786425:SRF786426 TBB786425:TBB786426 TKX786425:TKX786426 TUT786425:TUT786426 UEP786425:UEP786426 UOL786425:UOL786426 UYH786425:UYH786426 VID786425:VID786426 VRZ786425:VRZ786426 WBV786425:WBV786426 WLR786425:WLR786426 WVN786425:WVN786426 JB851961:JB851962 SX851961:SX851962 ACT851961:ACT851962 AMP851961:AMP851962 AWL851961:AWL851962 BGH851961:BGH851962 BQD851961:BQD851962 BZZ851961:BZZ851962 CJV851961:CJV851962 CTR851961:CTR851962 DDN851961:DDN851962 DNJ851961:DNJ851962 DXF851961:DXF851962 EHB851961:EHB851962 EQX851961:EQX851962 FAT851961:FAT851962 FKP851961:FKP851962 FUL851961:FUL851962 GEH851961:GEH851962 GOD851961:GOD851962 GXZ851961:GXZ851962 HHV851961:HHV851962 HRR851961:HRR851962 IBN851961:IBN851962 ILJ851961:ILJ851962 IVF851961:IVF851962 JFB851961:JFB851962 JOX851961:JOX851962 JYT851961:JYT851962 KIP851961:KIP851962 KSL851961:KSL851962 LCH851961:LCH851962 LMD851961:LMD851962 LVZ851961:LVZ851962 MFV851961:MFV851962 MPR851961:MPR851962 MZN851961:MZN851962 NJJ851961:NJJ851962 NTF851961:NTF851962 ODB851961:ODB851962 OMX851961:OMX851962 OWT851961:OWT851962 PGP851961:PGP851962 PQL851961:PQL851962 QAH851961:QAH851962 QKD851961:QKD851962 QTZ851961:QTZ851962 RDV851961:RDV851962 RNR851961:RNR851962 RXN851961:RXN851962 SHJ851961:SHJ851962 SRF851961:SRF851962 TBB851961:TBB851962 TKX851961:TKX851962 TUT851961:TUT851962 UEP851961:UEP851962 UOL851961:UOL851962 UYH851961:UYH851962 VID851961:VID851962 VRZ851961:VRZ851962 WBV851961:WBV851962 WLR851961:WLR851962 WVN851961:WVN851962 JB917497:JB917498 SX917497:SX917498 ACT917497:ACT917498 AMP917497:AMP917498 AWL917497:AWL917498 BGH917497:BGH917498 BQD917497:BQD917498 BZZ917497:BZZ917498 CJV917497:CJV917498 CTR917497:CTR917498 DDN917497:DDN917498 DNJ917497:DNJ917498 DXF917497:DXF917498 EHB917497:EHB917498 EQX917497:EQX917498 FAT917497:FAT917498 FKP917497:FKP917498 FUL917497:FUL917498 GEH917497:GEH917498 GOD917497:GOD917498 GXZ917497:GXZ917498 HHV917497:HHV917498 HRR917497:HRR917498 IBN917497:IBN917498 ILJ917497:ILJ917498 IVF917497:IVF917498 JFB917497:JFB917498 JOX917497:JOX917498 JYT917497:JYT917498 KIP917497:KIP917498 KSL917497:KSL917498 LCH917497:LCH917498 LMD917497:LMD917498 LVZ917497:LVZ917498 MFV917497:MFV917498 MPR917497:MPR917498 MZN917497:MZN917498 NJJ917497:NJJ917498 NTF917497:NTF917498 ODB917497:ODB917498 OMX917497:OMX917498 OWT917497:OWT917498 PGP917497:PGP917498 PQL917497:PQL917498 QAH917497:QAH917498 QKD917497:QKD917498 QTZ917497:QTZ917498 RDV917497:RDV917498 RNR917497:RNR917498 RXN917497:RXN917498 SHJ917497:SHJ917498 SRF917497:SRF917498 TBB917497:TBB917498 TKX917497:TKX917498 TUT917497:TUT917498 UEP917497:UEP917498 UOL917497:UOL917498 UYH917497:UYH917498 VID917497:VID917498 VRZ917497:VRZ917498 WBV917497:WBV917498 WLR917497:WLR917498 WVN917497:WVN917498 JB983033:JB983034 SX983033:SX983034 ACT983033:ACT983034 AMP983033:AMP983034 AWL983033:AWL983034 BGH983033:BGH983034 BQD983033:BQD983034 BZZ983033:BZZ983034 CJV983033:CJV983034 CTR983033:CTR983034 DDN983033:DDN983034 DNJ983033:DNJ983034 DXF983033:DXF983034 EHB983033:EHB983034 EQX983033:EQX983034 FAT983033:FAT983034 FKP983033:FKP983034 FUL983033:FUL983034 GEH983033:GEH983034 GOD983033:GOD983034 GXZ983033:GXZ983034 HHV983033:HHV983034 HRR983033:HRR983034 IBN983033:IBN983034 ILJ983033:ILJ983034 IVF983033:IVF983034 JFB983033:JFB983034 JOX983033:JOX983034 JYT983033:JYT983034 KIP983033:KIP983034 KSL983033:KSL983034 LCH983033:LCH983034 LMD983033:LMD983034 LVZ983033:LVZ983034 MFV983033:MFV983034 MPR983033:MPR983034 MZN983033:MZN983034 NJJ983033:NJJ983034 NTF983033:NTF983034 ODB983033:ODB983034 OMX983033:OMX983034 OWT983033:OWT983034 PGP983033:PGP983034 PQL983033:PQL983034 QAH983033:QAH983034 QKD983033:QKD983034 QTZ983033:QTZ983034 RDV983033:RDV983034 RNR983033:RNR983034 RXN983033:RXN983034 SHJ983033:SHJ983034 SRF983033:SRF983034 TBB983033:TBB983034 TKX983033:TKX983034 TUT983033:TUT983034 UEP983033:UEP983034 UOL983033:UOL983034 UYH983033:UYH983034 VID983033:VID983034 VRZ983033:VRZ983034 WBV983033:WBV983034 WLR983033:WLR983034 WVN983033:WVN983034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WVN983038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JB65523:JB65524 SX65523:SX65524 ACT65523:ACT65524 AMP65523:AMP65524 AWL65523:AWL65524 BGH65523:BGH65524 BQD65523:BQD65524 BZZ65523:BZZ65524 CJV65523:CJV65524 CTR65523:CTR65524 DDN65523:DDN65524 DNJ65523:DNJ65524 DXF65523:DXF65524 EHB65523:EHB65524 EQX65523:EQX65524 FAT65523:FAT65524 FKP65523:FKP65524 FUL65523:FUL65524 GEH65523:GEH65524 GOD65523:GOD65524 GXZ65523:GXZ65524 HHV65523:HHV65524 HRR65523:HRR65524 IBN65523:IBN65524 ILJ65523:ILJ65524 IVF65523:IVF65524 JFB65523:JFB65524 JOX65523:JOX65524 JYT65523:JYT65524 KIP65523:KIP65524 KSL65523:KSL65524 LCH65523:LCH65524 LMD65523:LMD65524 LVZ65523:LVZ65524 MFV65523:MFV65524 MPR65523:MPR65524 MZN65523:MZN65524 NJJ65523:NJJ65524 NTF65523:NTF65524 ODB65523:ODB65524 OMX65523:OMX65524 OWT65523:OWT65524 PGP65523:PGP65524 PQL65523:PQL65524 QAH65523:QAH65524 QKD65523:QKD65524 QTZ65523:QTZ65524 RDV65523:RDV65524 RNR65523:RNR65524 RXN65523:RXN65524 SHJ65523:SHJ65524 SRF65523:SRF65524 TBB65523:TBB65524 TKX65523:TKX65524 TUT65523:TUT65524 UEP65523:UEP65524 UOL65523:UOL65524 UYH65523:UYH65524 VID65523:VID65524 VRZ65523:VRZ65524 WBV65523:WBV65524 WLR65523:WLR65524 WVN65523:WVN65524 JB131059:JB131060 SX131059:SX131060 ACT131059:ACT131060 AMP131059:AMP131060 AWL131059:AWL131060 BGH131059:BGH131060 BQD131059:BQD131060 BZZ131059:BZZ131060 CJV131059:CJV131060 CTR131059:CTR131060 DDN131059:DDN131060 DNJ131059:DNJ131060 DXF131059:DXF131060 EHB131059:EHB131060 EQX131059:EQX131060 FAT131059:FAT131060 FKP131059:FKP131060 FUL131059:FUL131060 GEH131059:GEH131060 GOD131059:GOD131060 GXZ131059:GXZ131060 HHV131059:HHV131060 HRR131059:HRR131060 IBN131059:IBN131060 ILJ131059:ILJ131060 IVF131059:IVF131060 JFB131059:JFB131060 JOX131059:JOX131060 JYT131059:JYT131060 KIP131059:KIP131060 KSL131059:KSL131060 LCH131059:LCH131060 LMD131059:LMD131060 LVZ131059:LVZ131060 MFV131059:MFV131060 MPR131059:MPR131060 MZN131059:MZN131060 NJJ131059:NJJ131060 NTF131059:NTF131060 ODB131059:ODB131060 OMX131059:OMX131060 OWT131059:OWT131060 PGP131059:PGP131060 PQL131059:PQL131060 QAH131059:QAH131060 QKD131059:QKD131060 QTZ131059:QTZ131060 RDV131059:RDV131060 RNR131059:RNR131060 RXN131059:RXN131060 SHJ131059:SHJ131060 SRF131059:SRF131060 TBB131059:TBB131060 TKX131059:TKX131060 TUT131059:TUT131060 UEP131059:UEP131060 UOL131059:UOL131060 UYH131059:UYH131060 VID131059:VID131060 VRZ131059:VRZ131060 WBV131059:WBV131060 WLR131059:WLR131060 WVN131059:WVN131060 JB196595:JB196596 SX196595:SX196596 ACT196595:ACT196596 AMP196595:AMP196596 AWL196595:AWL196596 BGH196595:BGH196596 BQD196595:BQD196596 BZZ196595:BZZ196596 CJV196595:CJV196596 CTR196595:CTR196596 DDN196595:DDN196596 DNJ196595:DNJ196596 DXF196595:DXF196596 EHB196595:EHB196596 EQX196595:EQX196596 FAT196595:FAT196596 FKP196595:FKP196596 FUL196595:FUL196596 GEH196595:GEH196596 GOD196595:GOD196596 GXZ196595:GXZ196596 HHV196595:HHV196596 HRR196595:HRR196596 IBN196595:IBN196596 ILJ196595:ILJ196596 IVF196595:IVF196596 JFB196595:JFB196596 JOX196595:JOX196596 JYT196595:JYT196596 KIP196595:KIP196596 KSL196595:KSL196596 LCH196595:LCH196596 LMD196595:LMD196596 LVZ196595:LVZ196596 MFV196595:MFV196596 MPR196595:MPR196596 MZN196595:MZN196596 NJJ196595:NJJ196596 NTF196595:NTF196596 ODB196595:ODB196596 OMX196595:OMX196596 OWT196595:OWT196596 PGP196595:PGP196596 PQL196595:PQL196596 QAH196595:QAH196596 QKD196595:QKD196596 QTZ196595:QTZ196596 RDV196595:RDV196596 RNR196595:RNR196596 RXN196595:RXN196596 SHJ196595:SHJ196596 SRF196595:SRF196596 TBB196595:TBB196596 TKX196595:TKX196596 TUT196595:TUT196596 UEP196595:UEP196596 UOL196595:UOL196596 UYH196595:UYH196596 VID196595:VID196596 VRZ196595:VRZ196596 WBV196595:WBV196596 WLR196595:WLR196596 WVN196595:WVN196596 JB262131:JB262132 SX262131:SX262132 ACT262131:ACT262132 AMP262131:AMP262132 AWL262131:AWL262132 BGH262131:BGH262132 BQD262131:BQD262132 BZZ262131:BZZ262132 CJV262131:CJV262132 CTR262131:CTR262132 DDN262131:DDN262132 DNJ262131:DNJ262132 DXF262131:DXF262132 EHB262131:EHB262132 EQX262131:EQX262132 FAT262131:FAT262132 FKP262131:FKP262132 FUL262131:FUL262132 GEH262131:GEH262132 GOD262131:GOD262132 GXZ262131:GXZ262132 HHV262131:HHV262132 HRR262131:HRR262132 IBN262131:IBN262132 ILJ262131:ILJ262132 IVF262131:IVF262132 JFB262131:JFB262132 JOX262131:JOX262132 JYT262131:JYT262132 KIP262131:KIP262132 KSL262131:KSL262132 LCH262131:LCH262132 LMD262131:LMD262132 LVZ262131:LVZ262132 MFV262131:MFV262132 MPR262131:MPR262132 MZN262131:MZN262132 NJJ262131:NJJ262132 NTF262131:NTF262132 ODB262131:ODB262132 OMX262131:OMX262132 OWT262131:OWT262132 PGP262131:PGP262132 PQL262131:PQL262132 QAH262131:QAH262132 QKD262131:QKD262132 QTZ262131:QTZ262132 RDV262131:RDV262132 RNR262131:RNR262132 RXN262131:RXN262132 SHJ262131:SHJ262132 SRF262131:SRF262132 TBB262131:TBB262132 TKX262131:TKX262132 TUT262131:TUT262132 UEP262131:UEP262132 UOL262131:UOL262132 UYH262131:UYH262132 VID262131:VID262132 VRZ262131:VRZ262132 WBV262131:WBV262132 WLR262131:WLR262132 WVN262131:WVN262132 JB327667:JB327668 SX327667:SX327668 ACT327667:ACT327668 AMP327667:AMP327668 AWL327667:AWL327668 BGH327667:BGH327668 BQD327667:BQD327668 BZZ327667:BZZ327668 CJV327667:CJV327668 CTR327667:CTR327668 DDN327667:DDN327668 DNJ327667:DNJ327668 DXF327667:DXF327668 EHB327667:EHB327668 EQX327667:EQX327668 FAT327667:FAT327668 FKP327667:FKP327668 FUL327667:FUL327668 GEH327667:GEH327668 GOD327667:GOD327668 GXZ327667:GXZ327668 HHV327667:HHV327668 HRR327667:HRR327668 IBN327667:IBN327668 ILJ327667:ILJ327668 IVF327667:IVF327668 JFB327667:JFB327668 JOX327667:JOX327668 JYT327667:JYT327668 KIP327667:KIP327668 KSL327667:KSL327668 LCH327667:LCH327668 LMD327667:LMD327668 LVZ327667:LVZ327668 MFV327667:MFV327668 MPR327667:MPR327668 MZN327667:MZN327668 NJJ327667:NJJ327668 NTF327667:NTF327668 ODB327667:ODB327668 OMX327667:OMX327668 OWT327667:OWT327668 PGP327667:PGP327668 PQL327667:PQL327668 QAH327667:QAH327668 QKD327667:QKD327668 QTZ327667:QTZ327668 RDV327667:RDV327668 RNR327667:RNR327668 RXN327667:RXN327668 SHJ327667:SHJ327668 SRF327667:SRF327668 TBB327667:TBB327668 TKX327667:TKX327668 TUT327667:TUT327668 UEP327667:UEP327668 UOL327667:UOL327668 UYH327667:UYH327668 VID327667:VID327668 VRZ327667:VRZ327668 WBV327667:WBV327668 WLR327667:WLR327668 WVN327667:WVN327668 JB393203:JB393204 SX393203:SX393204 ACT393203:ACT393204 AMP393203:AMP393204 AWL393203:AWL393204 BGH393203:BGH393204 BQD393203:BQD393204 BZZ393203:BZZ393204 CJV393203:CJV393204 CTR393203:CTR393204 DDN393203:DDN393204 DNJ393203:DNJ393204 DXF393203:DXF393204 EHB393203:EHB393204 EQX393203:EQX393204 FAT393203:FAT393204 FKP393203:FKP393204 FUL393203:FUL393204 GEH393203:GEH393204 GOD393203:GOD393204 GXZ393203:GXZ393204 HHV393203:HHV393204 HRR393203:HRR393204 IBN393203:IBN393204 ILJ393203:ILJ393204 IVF393203:IVF393204 JFB393203:JFB393204 JOX393203:JOX393204 JYT393203:JYT393204 KIP393203:KIP393204 KSL393203:KSL393204 LCH393203:LCH393204 LMD393203:LMD393204 LVZ393203:LVZ393204 MFV393203:MFV393204 MPR393203:MPR393204 MZN393203:MZN393204 NJJ393203:NJJ393204 NTF393203:NTF393204 ODB393203:ODB393204 OMX393203:OMX393204 OWT393203:OWT393204 PGP393203:PGP393204 PQL393203:PQL393204 QAH393203:QAH393204 QKD393203:QKD393204 QTZ393203:QTZ393204 RDV393203:RDV393204 RNR393203:RNR393204 RXN393203:RXN393204 SHJ393203:SHJ393204 SRF393203:SRF393204 TBB393203:TBB393204 TKX393203:TKX393204 TUT393203:TUT393204 UEP393203:UEP393204 UOL393203:UOL393204 UYH393203:UYH393204 VID393203:VID393204 VRZ393203:VRZ393204 WBV393203:WBV393204 WLR393203:WLR393204 WVN393203:WVN393204 JB458739:JB458740 SX458739:SX458740 ACT458739:ACT458740 AMP458739:AMP458740 AWL458739:AWL458740 BGH458739:BGH458740 BQD458739:BQD458740 BZZ458739:BZZ458740 CJV458739:CJV458740 CTR458739:CTR458740 DDN458739:DDN458740 DNJ458739:DNJ458740 DXF458739:DXF458740 EHB458739:EHB458740 EQX458739:EQX458740 FAT458739:FAT458740 FKP458739:FKP458740 FUL458739:FUL458740 GEH458739:GEH458740 GOD458739:GOD458740 GXZ458739:GXZ458740 HHV458739:HHV458740 HRR458739:HRR458740 IBN458739:IBN458740 ILJ458739:ILJ458740 IVF458739:IVF458740 JFB458739:JFB458740 JOX458739:JOX458740 JYT458739:JYT458740 KIP458739:KIP458740 KSL458739:KSL458740 LCH458739:LCH458740 LMD458739:LMD458740 LVZ458739:LVZ458740 MFV458739:MFV458740 MPR458739:MPR458740 MZN458739:MZN458740 NJJ458739:NJJ458740 NTF458739:NTF458740 ODB458739:ODB458740 OMX458739:OMX458740 OWT458739:OWT458740 PGP458739:PGP458740 PQL458739:PQL458740 QAH458739:QAH458740 QKD458739:QKD458740 QTZ458739:QTZ458740 RDV458739:RDV458740 RNR458739:RNR458740 RXN458739:RXN458740 SHJ458739:SHJ458740 SRF458739:SRF458740 TBB458739:TBB458740 TKX458739:TKX458740 TUT458739:TUT458740 UEP458739:UEP458740 UOL458739:UOL458740 UYH458739:UYH458740 VID458739:VID458740 VRZ458739:VRZ458740 WBV458739:WBV458740 WLR458739:WLR458740 WVN458739:WVN458740 JB524275:JB524276 SX524275:SX524276 ACT524275:ACT524276 AMP524275:AMP524276 AWL524275:AWL524276 BGH524275:BGH524276 BQD524275:BQD524276 BZZ524275:BZZ524276 CJV524275:CJV524276 CTR524275:CTR524276 DDN524275:DDN524276 DNJ524275:DNJ524276 DXF524275:DXF524276 EHB524275:EHB524276 EQX524275:EQX524276 FAT524275:FAT524276 FKP524275:FKP524276 FUL524275:FUL524276 GEH524275:GEH524276 GOD524275:GOD524276 GXZ524275:GXZ524276 HHV524275:HHV524276 HRR524275:HRR524276 IBN524275:IBN524276 ILJ524275:ILJ524276 IVF524275:IVF524276 JFB524275:JFB524276 JOX524275:JOX524276 JYT524275:JYT524276 KIP524275:KIP524276 KSL524275:KSL524276 LCH524275:LCH524276 LMD524275:LMD524276 LVZ524275:LVZ524276 MFV524275:MFV524276 MPR524275:MPR524276 MZN524275:MZN524276 NJJ524275:NJJ524276 NTF524275:NTF524276 ODB524275:ODB524276 OMX524275:OMX524276 OWT524275:OWT524276 PGP524275:PGP524276 PQL524275:PQL524276 QAH524275:QAH524276 QKD524275:QKD524276 QTZ524275:QTZ524276 RDV524275:RDV524276 RNR524275:RNR524276 RXN524275:RXN524276 SHJ524275:SHJ524276 SRF524275:SRF524276 TBB524275:TBB524276 TKX524275:TKX524276 TUT524275:TUT524276 UEP524275:UEP524276 UOL524275:UOL524276 UYH524275:UYH524276 VID524275:VID524276 VRZ524275:VRZ524276 WBV524275:WBV524276 WLR524275:WLR524276 WVN524275:WVN524276 JB589811:JB589812 SX589811:SX589812 ACT589811:ACT589812 AMP589811:AMP589812 AWL589811:AWL589812 BGH589811:BGH589812 BQD589811:BQD589812 BZZ589811:BZZ589812 CJV589811:CJV589812 CTR589811:CTR589812 DDN589811:DDN589812 DNJ589811:DNJ589812 DXF589811:DXF589812 EHB589811:EHB589812 EQX589811:EQX589812 FAT589811:FAT589812 FKP589811:FKP589812 FUL589811:FUL589812 GEH589811:GEH589812 GOD589811:GOD589812 GXZ589811:GXZ589812 HHV589811:HHV589812 HRR589811:HRR589812 IBN589811:IBN589812 ILJ589811:ILJ589812 IVF589811:IVF589812 JFB589811:JFB589812 JOX589811:JOX589812 JYT589811:JYT589812 KIP589811:KIP589812 KSL589811:KSL589812 LCH589811:LCH589812 LMD589811:LMD589812 LVZ589811:LVZ589812 MFV589811:MFV589812 MPR589811:MPR589812 MZN589811:MZN589812 NJJ589811:NJJ589812 NTF589811:NTF589812 ODB589811:ODB589812 OMX589811:OMX589812 OWT589811:OWT589812 PGP589811:PGP589812 PQL589811:PQL589812 QAH589811:QAH589812 QKD589811:QKD589812 QTZ589811:QTZ589812 RDV589811:RDV589812 RNR589811:RNR589812 RXN589811:RXN589812 SHJ589811:SHJ589812 SRF589811:SRF589812 TBB589811:TBB589812 TKX589811:TKX589812 TUT589811:TUT589812 UEP589811:UEP589812 UOL589811:UOL589812 UYH589811:UYH589812 VID589811:VID589812 VRZ589811:VRZ589812 WBV589811:WBV589812 WLR589811:WLR589812 WVN589811:WVN589812 JB655347:JB655348 SX655347:SX655348 ACT655347:ACT655348 AMP655347:AMP655348 AWL655347:AWL655348 BGH655347:BGH655348 BQD655347:BQD655348 BZZ655347:BZZ655348 CJV655347:CJV655348 CTR655347:CTR655348 DDN655347:DDN655348 DNJ655347:DNJ655348 DXF655347:DXF655348 EHB655347:EHB655348 EQX655347:EQX655348 FAT655347:FAT655348 FKP655347:FKP655348 FUL655347:FUL655348 GEH655347:GEH655348 GOD655347:GOD655348 GXZ655347:GXZ655348 HHV655347:HHV655348 HRR655347:HRR655348 IBN655347:IBN655348 ILJ655347:ILJ655348 IVF655347:IVF655348 JFB655347:JFB655348 JOX655347:JOX655348 JYT655347:JYT655348 KIP655347:KIP655348 KSL655347:KSL655348 LCH655347:LCH655348 LMD655347:LMD655348 LVZ655347:LVZ655348 MFV655347:MFV655348 MPR655347:MPR655348 MZN655347:MZN655348 NJJ655347:NJJ655348 NTF655347:NTF655348 ODB655347:ODB655348 OMX655347:OMX655348 OWT655347:OWT655348 PGP655347:PGP655348 PQL655347:PQL655348 QAH655347:QAH655348 QKD655347:QKD655348 QTZ655347:QTZ655348 RDV655347:RDV655348 RNR655347:RNR655348 RXN655347:RXN655348 SHJ655347:SHJ655348 SRF655347:SRF655348 TBB655347:TBB655348 TKX655347:TKX655348 TUT655347:TUT655348 UEP655347:UEP655348 UOL655347:UOL655348 UYH655347:UYH655348 VID655347:VID655348 VRZ655347:VRZ655348 WBV655347:WBV655348 WLR655347:WLR655348 WVN655347:WVN655348 JB720883:JB720884 SX720883:SX720884 ACT720883:ACT720884 AMP720883:AMP720884 AWL720883:AWL720884 BGH720883:BGH720884 BQD720883:BQD720884 BZZ720883:BZZ720884 CJV720883:CJV720884 CTR720883:CTR720884 DDN720883:DDN720884 DNJ720883:DNJ720884 DXF720883:DXF720884 EHB720883:EHB720884 EQX720883:EQX720884 FAT720883:FAT720884 FKP720883:FKP720884 FUL720883:FUL720884 GEH720883:GEH720884 GOD720883:GOD720884 GXZ720883:GXZ720884 HHV720883:HHV720884 HRR720883:HRR720884 IBN720883:IBN720884 ILJ720883:ILJ720884 IVF720883:IVF720884 JFB720883:JFB720884 JOX720883:JOX720884 JYT720883:JYT720884 KIP720883:KIP720884 KSL720883:KSL720884 LCH720883:LCH720884 LMD720883:LMD720884 LVZ720883:LVZ720884 MFV720883:MFV720884 MPR720883:MPR720884 MZN720883:MZN720884 NJJ720883:NJJ720884 NTF720883:NTF720884 ODB720883:ODB720884 OMX720883:OMX720884 OWT720883:OWT720884 PGP720883:PGP720884 PQL720883:PQL720884 QAH720883:QAH720884 QKD720883:QKD720884 QTZ720883:QTZ720884 RDV720883:RDV720884 RNR720883:RNR720884 RXN720883:RXN720884 SHJ720883:SHJ720884 SRF720883:SRF720884 TBB720883:TBB720884 TKX720883:TKX720884 TUT720883:TUT720884 UEP720883:UEP720884 UOL720883:UOL720884 UYH720883:UYH720884 VID720883:VID720884 VRZ720883:VRZ720884 WBV720883:WBV720884 WLR720883:WLR720884 WVN720883:WVN720884 JB786419:JB786420 SX786419:SX786420 ACT786419:ACT786420 AMP786419:AMP786420 AWL786419:AWL786420 BGH786419:BGH786420 BQD786419:BQD786420 BZZ786419:BZZ786420 CJV786419:CJV786420 CTR786419:CTR786420 DDN786419:DDN786420 DNJ786419:DNJ786420 DXF786419:DXF786420 EHB786419:EHB786420 EQX786419:EQX786420 FAT786419:FAT786420 FKP786419:FKP786420 FUL786419:FUL786420 GEH786419:GEH786420 GOD786419:GOD786420 GXZ786419:GXZ786420 HHV786419:HHV786420 HRR786419:HRR786420 IBN786419:IBN786420 ILJ786419:ILJ786420 IVF786419:IVF786420 JFB786419:JFB786420 JOX786419:JOX786420 JYT786419:JYT786420 KIP786419:KIP786420 KSL786419:KSL786420 LCH786419:LCH786420 LMD786419:LMD786420 LVZ786419:LVZ786420 MFV786419:MFV786420 MPR786419:MPR786420 MZN786419:MZN786420 NJJ786419:NJJ786420 NTF786419:NTF786420 ODB786419:ODB786420 OMX786419:OMX786420 OWT786419:OWT786420 PGP786419:PGP786420 PQL786419:PQL786420 QAH786419:QAH786420 QKD786419:QKD786420 QTZ786419:QTZ786420 RDV786419:RDV786420 RNR786419:RNR786420 RXN786419:RXN786420 SHJ786419:SHJ786420 SRF786419:SRF786420 TBB786419:TBB786420 TKX786419:TKX786420 TUT786419:TUT786420 UEP786419:UEP786420 UOL786419:UOL786420 UYH786419:UYH786420 VID786419:VID786420 VRZ786419:VRZ786420 WBV786419:WBV786420 WLR786419:WLR786420 WVN786419:WVN786420 JB851955:JB851956 SX851955:SX851956 ACT851955:ACT851956 AMP851955:AMP851956 AWL851955:AWL851956 BGH851955:BGH851956 BQD851955:BQD851956 BZZ851955:BZZ851956 CJV851955:CJV851956 CTR851955:CTR851956 DDN851955:DDN851956 DNJ851955:DNJ851956 DXF851955:DXF851956 EHB851955:EHB851956 EQX851955:EQX851956 FAT851955:FAT851956 FKP851955:FKP851956 FUL851955:FUL851956 GEH851955:GEH851956 GOD851955:GOD851956 GXZ851955:GXZ851956 HHV851955:HHV851956 HRR851955:HRR851956 IBN851955:IBN851956 ILJ851955:ILJ851956 IVF851955:IVF851956 JFB851955:JFB851956 JOX851955:JOX851956 JYT851955:JYT851956 KIP851955:KIP851956 KSL851955:KSL851956 LCH851955:LCH851956 LMD851955:LMD851956 LVZ851955:LVZ851956 MFV851955:MFV851956 MPR851955:MPR851956 MZN851955:MZN851956 NJJ851955:NJJ851956 NTF851955:NTF851956 ODB851955:ODB851956 OMX851955:OMX851956 OWT851955:OWT851956 PGP851955:PGP851956 PQL851955:PQL851956 QAH851955:QAH851956 QKD851955:QKD851956 QTZ851955:QTZ851956 RDV851955:RDV851956 RNR851955:RNR851956 RXN851955:RXN851956 SHJ851955:SHJ851956 SRF851955:SRF851956 TBB851955:TBB851956 TKX851955:TKX851956 TUT851955:TUT851956 UEP851955:UEP851956 UOL851955:UOL851956 UYH851955:UYH851956 VID851955:VID851956 VRZ851955:VRZ851956 WBV851955:WBV851956 WLR851955:WLR851956 WVN851955:WVN851956 JB917491:JB917492 SX917491:SX917492 ACT917491:ACT917492 AMP917491:AMP917492 AWL917491:AWL917492 BGH917491:BGH917492 BQD917491:BQD917492 BZZ917491:BZZ917492 CJV917491:CJV917492 CTR917491:CTR917492 DDN917491:DDN917492 DNJ917491:DNJ917492 DXF917491:DXF917492 EHB917491:EHB917492 EQX917491:EQX917492 FAT917491:FAT917492 FKP917491:FKP917492 FUL917491:FUL917492 GEH917491:GEH917492 GOD917491:GOD917492 GXZ917491:GXZ917492 HHV917491:HHV917492 HRR917491:HRR917492 IBN917491:IBN917492 ILJ917491:ILJ917492 IVF917491:IVF917492 JFB917491:JFB917492 JOX917491:JOX917492 JYT917491:JYT917492 KIP917491:KIP917492 KSL917491:KSL917492 LCH917491:LCH917492 LMD917491:LMD917492 LVZ917491:LVZ917492 MFV917491:MFV917492 MPR917491:MPR917492 MZN917491:MZN917492 NJJ917491:NJJ917492 NTF917491:NTF917492 ODB917491:ODB917492 OMX917491:OMX917492 OWT917491:OWT917492 PGP917491:PGP917492 PQL917491:PQL917492 QAH917491:QAH917492 QKD917491:QKD917492 QTZ917491:QTZ917492 RDV917491:RDV917492 RNR917491:RNR917492 RXN917491:RXN917492 SHJ917491:SHJ917492 SRF917491:SRF917492 TBB917491:TBB917492 TKX917491:TKX917492 TUT917491:TUT917492 UEP917491:UEP917492 UOL917491:UOL917492 UYH917491:UYH917492 VID917491:VID917492 VRZ917491:VRZ917492 WBV917491:WBV917492 WLR917491:WLR917492 WVN917491:WVN917492 JB983027:JB983028 SX983027:SX983028 ACT983027:ACT983028 AMP983027:AMP983028 AWL983027:AWL983028 BGH983027:BGH983028 BQD983027:BQD983028 BZZ983027:BZZ983028 CJV983027:CJV983028 CTR983027:CTR983028 DDN983027:DDN983028 DNJ983027:DNJ983028 DXF983027:DXF983028 EHB983027:EHB983028 EQX983027:EQX983028 FAT983027:FAT983028 FKP983027:FKP983028 FUL983027:FUL983028 GEH983027:GEH983028 GOD983027:GOD983028 GXZ983027:GXZ983028 HHV983027:HHV983028 HRR983027:HRR983028 IBN983027:IBN983028 ILJ983027:ILJ983028 IVF983027:IVF983028 JFB983027:JFB983028 JOX983027:JOX983028 JYT983027:JYT983028 KIP983027:KIP983028 KSL983027:KSL983028 LCH983027:LCH983028 LMD983027:LMD983028 LVZ983027:LVZ983028 MFV983027:MFV983028 MPR983027:MPR983028 MZN983027:MZN983028 NJJ983027:NJJ983028 NTF983027:NTF983028 ODB983027:ODB983028 OMX983027:OMX983028 OWT983027:OWT983028 PGP983027:PGP983028 PQL983027:PQL983028 QAH983027:QAH983028 QKD983027:QKD983028 QTZ983027:QTZ983028 RDV983027:RDV983028 RNR983027:RNR983028 RXN983027:RXN983028 SHJ983027:SHJ983028 SRF983027:SRF983028 TBB983027:TBB983028 TKX983027:TKX983028 TUT983027:TUT983028 UEP983027:UEP983028 UOL983027:UOL983028 UYH983027:UYH983028 VID983027:VID983028 VRZ983027:VRZ983028 WBV983027:WBV983028 WLR983027:WLR983028 WVN983027:WVN983028 JB65577:JB65578 SX65577:SX65578 ACT65577:ACT65578 AMP65577:AMP65578 AWL65577:AWL65578 BGH65577:BGH65578 BQD65577:BQD65578 BZZ65577:BZZ65578 CJV65577:CJV65578 CTR65577:CTR65578 DDN65577:DDN65578 DNJ65577:DNJ65578 DXF65577:DXF65578 EHB65577:EHB65578 EQX65577:EQX65578 FAT65577:FAT65578 FKP65577:FKP65578 FUL65577:FUL65578 GEH65577:GEH65578 GOD65577:GOD65578 GXZ65577:GXZ65578 HHV65577:HHV65578 HRR65577:HRR65578 IBN65577:IBN65578 ILJ65577:ILJ65578 IVF65577:IVF65578 JFB65577:JFB65578 JOX65577:JOX65578 JYT65577:JYT65578 KIP65577:KIP65578 KSL65577:KSL65578 LCH65577:LCH65578 LMD65577:LMD65578 LVZ65577:LVZ65578 MFV65577:MFV65578 MPR65577:MPR65578 MZN65577:MZN65578 NJJ65577:NJJ65578 NTF65577:NTF65578 ODB65577:ODB65578 OMX65577:OMX65578 OWT65577:OWT65578 PGP65577:PGP65578 PQL65577:PQL65578 QAH65577:QAH65578 QKD65577:QKD65578 QTZ65577:QTZ65578 RDV65577:RDV65578 RNR65577:RNR65578 RXN65577:RXN65578 SHJ65577:SHJ65578 SRF65577:SRF65578 TBB65577:TBB65578 TKX65577:TKX65578 TUT65577:TUT65578 UEP65577:UEP65578 UOL65577:UOL65578 UYH65577:UYH65578 VID65577:VID65578 VRZ65577:VRZ65578 WBV65577:WBV65578 WLR65577:WLR65578 WVN65577:WVN65578 JB131113:JB131114 SX131113:SX131114 ACT131113:ACT131114 AMP131113:AMP131114 AWL131113:AWL131114 BGH131113:BGH131114 BQD131113:BQD131114 BZZ131113:BZZ131114 CJV131113:CJV131114 CTR131113:CTR131114 DDN131113:DDN131114 DNJ131113:DNJ131114 DXF131113:DXF131114 EHB131113:EHB131114 EQX131113:EQX131114 FAT131113:FAT131114 FKP131113:FKP131114 FUL131113:FUL131114 GEH131113:GEH131114 GOD131113:GOD131114 GXZ131113:GXZ131114 HHV131113:HHV131114 HRR131113:HRR131114 IBN131113:IBN131114 ILJ131113:ILJ131114 IVF131113:IVF131114 JFB131113:JFB131114 JOX131113:JOX131114 JYT131113:JYT131114 KIP131113:KIP131114 KSL131113:KSL131114 LCH131113:LCH131114 LMD131113:LMD131114 LVZ131113:LVZ131114 MFV131113:MFV131114 MPR131113:MPR131114 MZN131113:MZN131114 NJJ131113:NJJ131114 NTF131113:NTF131114 ODB131113:ODB131114 OMX131113:OMX131114 OWT131113:OWT131114 PGP131113:PGP131114 PQL131113:PQL131114 QAH131113:QAH131114 QKD131113:QKD131114 QTZ131113:QTZ131114 RDV131113:RDV131114 RNR131113:RNR131114 RXN131113:RXN131114 SHJ131113:SHJ131114 SRF131113:SRF131114 TBB131113:TBB131114 TKX131113:TKX131114 TUT131113:TUT131114 UEP131113:UEP131114 UOL131113:UOL131114 UYH131113:UYH131114 VID131113:VID131114 VRZ131113:VRZ131114 WBV131113:WBV131114 WLR131113:WLR131114 WVN131113:WVN131114 JB196649:JB196650 SX196649:SX196650 ACT196649:ACT196650 AMP196649:AMP196650 AWL196649:AWL196650 BGH196649:BGH196650 BQD196649:BQD196650 BZZ196649:BZZ196650 CJV196649:CJV196650 CTR196649:CTR196650 DDN196649:DDN196650 DNJ196649:DNJ196650 DXF196649:DXF196650 EHB196649:EHB196650 EQX196649:EQX196650 FAT196649:FAT196650 FKP196649:FKP196650 FUL196649:FUL196650 GEH196649:GEH196650 GOD196649:GOD196650 GXZ196649:GXZ196650 HHV196649:HHV196650 HRR196649:HRR196650 IBN196649:IBN196650 ILJ196649:ILJ196650 IVF196649:IVF196650 JFB196649:JFB196650 JOX196649:JOX196650 JYT196649:JYT196650 KIP196649:KIP196650 KSL196649:KSL196650 LCH196649:LCH196650 LMD196649:LMD196650 LVZ196649:LVZ196650 MFV196649:MFV196650 MPR196649:MPR196650 MZN196649:MZN196650 NJJ196649:NJJ196650 NTF196649:NTF196650 ODB196649:ODB196650 OMX196649:OMX196650 OWT196649:OWT196650 PGP196649:PGP196650 PQL196649:PQL196650 QAH196649:QAH196650 QKD196649:QKD196650 QTZ196649:QTZ196650 RDV196649:RDV196650 RNR196649:RNR196650 RXN196649:RXN196650 SHJ196649:SHJ196650 SRF196649:SRF196650 TBB196649:TBB196650 TKX196649:TKX196650 TUT196649:TUT196650 UEP196649:UEP196650 UOL196649:UOL196650 UYH196649:UYH196650 VID196649:VID196650 VRZ196649:VRZ196650 WBV196649:WBV196650 WLR196649:WLR196650 WVN196649:WVN196650 JB262185:JB262186 SX262185:SX262186 ACT262185:ACT262186 AMP262185:AMP262186 AWL262185:AWL262186 BGH262185:BGH262186 BQD262185:BQD262186 BZZ262185:BZZ262186 CJV262185:CJV262186 CTR262185:CTR262186 DDN262185:DDN262186 DNJ262185:DNJ262186 DXF262185:DXF262186 EHB262185:EHB262186 EQX262185:EQX262186 FAT262185:FAT262186 FKP262185:FKP262186 FUL262185:FUL262186 GEH262185:GEH262186 GOD262185:GOD262186 GXZ262185:GXZ262186 HHV262185:HHV262186 HRR262185:HRR262186 IBN262185:IBN262186 ILJ262185:ILJ262186 IVF262185:IVF262186 JFB262185:JFB262186 JOX262185:JOX262186 JYT262185:JYT262186 KIP262185:KIP262186 KSL262185:KSL262186 LCH262185:LCH262186 LMD262185:LMD262186 LVZ262185:LVZ262186 MFV262185:MFV262186 MPR262185:MPR262186 MZN262185:MZN262186 NJJ262185:NJJ262186 NTF262185:NTF262186 ODB262185:ODB262186 OMX262185:OMX262186 OWT262185:OWT262186 PGP262185:PGP262186 PQL262185:PQL262186 QAH262185:QAH262186 QKD262185:QKD262186 QTZ262185:QTZ262186 RDV262185:RDV262186 RNR262185:RNR262186 RXN262185:RXN262186 SHJ262185:SHJ262186 SRF262185:SRF262186 TBB262185:TBB262186 TKX262185:TKX262186 TUT262185:TUT262186 UEP262185:UEP262186 UOL262185:UOL262186 UYH262185:UYH262186 VID262185:VID262186 VRZ262185:VRZ262186 WBV262185:WBV262186 WLR262185:WLR262186 WVN262185:WVN262186 JB327721:JB327722 SX327721:SX327722 ACT327721:ACT327722 AMP327721:AMP327722 AWL327721:AWL327722 BGH327721:BGH327722 BQD327721:BQD327722 BZZ327721:BZZ327722 CJV327721:CJV327722 CTR327721:CTR327722 DDN327721:DDN327722 DNJ327721:DNJ327722 DXF327721:DXF327722 EHB327721:EHB327722 EQX327721:EQX327722 FAT327721:FAT327722 FKP327721:FKP327722 FUL327721:FUL327722 GEH327721:GEH327722 GOD327721:GOD327722 GXZ327721:GXZ327722 HHV327721:HHV327722 HRR327721:HRR327722 IBN327721:IBN327722 ILJ327721:ILJ327722 IVF327721:IVF327722 JFB327721:JFB327722 JOX327721:JOX327722 JYT327721:JYT327722 KIP327721:KIP327722 KSL327721:KSL327722 LCH327721:LCH327722 LMD327721:LMD327722 LVZ327721:LVZ327722 MFV327721:MFV327722 MPR327721:MPR327722 MZN327721:MZN327722 NJJ327721:NJJ327722 NTF327721:NTF327722 ODB327721:ODB327722 OMX327721:OMX327722 OWT327721:OWT327722 PGP327721:PGP327722 PQL327721:PQL327722 QAH327721:QAH327722 QKD327721:QKD327722 QTZ327721:QTZ327722 RDV327721:RDV327722 RNR327721:RNR327722 RXN327721:RXN327722 SHJ327721:SHJ327722 SRF327721:SRF327722 TBB327721:TBB327722 TKX327721:TKX327722 TUT327721:TUT327722 UEP327721:UEP327722 UOL327721:UOL327722 UYH327721:UYH327722 VID327721:VID327722 VRZ327721:VRZ327722 WBV327721:WBV327722 WLR327721:WLR327722 WVN327721:WVN327722 JB393257:JB393258 SX393257:SX393258 ACT393257:ACT393258 AMP393257:AMP393258 AWL393257:AWL393258 BGH393257:BGH393258 BQD393257:BQD393258 BZZ393257:BZZ393258 CJV393257:CJV393258 CTR393257:CTR393258 DDN393257:DDN393258 DNJ393257:DNJ393258 DXF393257:DXF393258 EHB393257:EHB393258 EQX393257:EQX393258 FAT393257:FAT393258 FKP393257:FKP393258 FUL393257:FUL393258 GEH393257:GEH393258 GOD393257:GOD393258 GXZ393257:GXZ393258 HHV393257:HHV393258 HRR393257:HRR393258 IBN393257:IBN393258 ILJ393257:ILJ393258 IVF393257:IVF393258 JFB393257:JFB393258 JOX393257:JOX393258 JYT393257:JYT393258 KIP393257:KIP393258 KSL393257:KSL393258 LCH393257:LCH393258 LMD393257:LMD393258 LVZ393257:LVZ393258 MFV393257:MFV393258 MPR393257:MPR393258 MZN393257:MZN393258 NJJ393257:NJJ393258 NTF393257:NTF393258 ODB393257:ODB393258 OMX393257:OMX393258 OWT393257:OWT393258 PGP393257:PGP393258 PQL393257:PQL393258 QAH393257:QAH393258 QKD393257:QKD393258 QTZ393257:QTZ393258 RDV393257:RDV393258 RNR393257:RNR393258 RXN393257:RXN393258 SHJ393257:SHJ393258 SRF393257:SRF393258 TBB393257:TBB393258 TKX393257:TKX393258 TUT393257:TUT393258 UEP393257:UEP393258 UOL393257:UOL393258 UYH393257:UYH393258 VID393257:VID393258 VRZ393257:VRZ393258 WBV393257:WBV393258 WLR393257:WLR393258 WVN393257:WVN393258 JB458793:JB458794 SX458793:SX458794 ACT458793:ACT458794 AMP458793:AMP458794 AWL458793:AWL458794 BGH458793:BGH458794 BQD458793:BQD458794 BZZ458793:BZZ458794 CJV458793:CJV458794 CTR458793:CTR458794 DDN458793:DDN458794 DNJ458793:DNJ458794 DXF458793:DXF458794 EHB458793:EHB458794 EQX458793:EQX458794 FAT458793:FAT458794 FKP458793:FKP458794 FUL458793:FUL458794 GEH458793:GEH458794 GOD458793:GOD458794 GXZ458793:GXZ458794 HHV458793:HHV458794 HRR458793:HRR458794 IBN458793:IBN458794 ILJ458793:ILJ458794 IVF458793:IVF458794 JFB458793:JFB458794 JOX458793:JOX458794 JYT458793:JYT458794 KIP458793:KIP458794 KSL458793:KSL458794 LCH458793:LCH458794 LMD458793:LMD458794 LVZ458793:LVZ458794 MFV458793:MFV458794 MPR458793:MPR458794 MZN458793:MZN458794 NJJ458793:NJJ458794 NTF458793:NTF458794 ODB458793:ODB458794 OMX458793:OMX458794 OWT458793:OWT458794 PGP458793:PGP458794 PQL458793:PQL458794 QAH458793:QAH458794 QKD458793:QKD458794 QTZ458793:QTZ458794 RDV458793:RDV458794 RNR458793:RNR458794 RXN458793:RXN458794 SHJ458793:SHJ458794 SRF458793:SRF458794 TBB458793:TBB458794 TKX458793:TKX458794 TUT458793:TUT458794 UEP458793:UEP458794 UOL458793:UOL458794 UYH458793:UYH458794 VID458793:VID458794 VRZ458793:VRZ458794 WBV458793:WBV458794 WLR458793:WLR458794 WVN458793:WVN458794 JB524329:JB524330 SX524329:SX524330 ACT524329:ACT524330 AMP524329:AMP524330 AWL524329:AWL524330 BGH524329:BGH524330 BQD524329:BQD524330 BZZ524329:BZZ524330 CJV524329:CJV524330 CTR524329:CTR524330 DDN524329:DDN524330 DNJ524329:DNJ524330 DXF524329:DXF524330 EHB524329:EHB524330 EQX524329:EQX524330 FAT524329:FAT524330 FKP524329:FKP524330 FUL524329:FUL524330 GEH524329:GEH524330 GOD524329:GOD524330 GXZ524329:GXZ524330 HHV524329:HHV524330 HRR524329:HRR524330 IBN524329:IBN524330 ILJ524329:ILJ524330 IVF524329:IVF524330 JFB524329:JFB524330 JOX524329:JOX524330 JYT524329:JYT524330 KIP524329:KIP524330 KSL524329:KSL524330 LCH524329:LCH524330 LMD524329:LMD524330 LVZ524329:LVZ524330 MFV524329:MFV524330 MPR524329:MPR524330 MZN524329:MZN524330 NJJ524329:NJJ524330 NTF524329:NTF524330 ODB524329:ODB524330 OMX524329:OMX524330 OWT524329:OWT524330 PGP524329:PGP524330 PQL524329:PQL524330 QAH524329:QAH524330 QKD524329:QKD524330 QTZ524329:QTZ524330 RDV524329:RDV524330 RNR524329:RNR524330 RXN524329:RXN524330 SHJ524329:SHJ524330 SRF524329:SRF524330 TBB524329:TBB524330 TKX524329:TKX524330 TUT524329:TUT524330 UEP524329:UEP524330 UOL524329:UOL524330 UYH524329:UYH524330 VID524329:VID524330 VRZ524329:VRZ524330 WBV524329:WBV524330 WLR524329:WLR524330 WVN524329:WVN524330 JB589865:JB589866 SX589865:SX589866 ACT589865:ACT589866 AMP589865:AMP589866 AWL589865:AWL589866 BGH589865:BGH589866 BQD589865:BQD589866 BZZ589865:BZZ589866 CJV589865:CJV589866 CTR589865:CTR589866 DDN589865:DDN589866 DNJ589865:DNJ589866 DXF589865:DXF589866 EHB589865:EHB589866 EQX589865:EQX589866 FAT589865:FAT589866 FKP589865:FKP589866 FUL589865:FUL589866 GEH589865:GEH589866 GOD589865:GOD589866 GXZ589865:GXZ589866 HHV589865:HHV589866 HRR589865:HRR589866 IBN589865:IBN589866 ILJ589865:ILJ589866 IVF589865:IVF589866 JFB589865:JFB589866 JOX589865:JOX589866 JYT589865:JYT589866 KIP589865:KIP589866 KSL589865:KSL589866 LCH589865:LCH589866 LMD589865:LMD589866 LVZ589865:LVZ589866 MFV589865:MFV589866 MPR589865:MPR589866 MZN589865:MZN589866 NJJ589865:NJJ589866 NTF589865:NTF589866 ODB589865:ODB589866 OMX589865:OMX589866 OWT589865:OWT589866 PGP589865:PGP589866 PQL589865:PQL589866 QAH589865:QAH589866 QKD589865:QKD589866 QTZ589865:QTZ589866 RDV589865:RDV589866 RNR589865:RNR589866 RXN589865:RXN589866 SHJ589865:SHJ589866 SRF589865:SRF589866 TBB589865:TBB589866 TKX589865:TKX589866 TUT589865:TUT589866 UEP589865:UEP589866 UOL589865:UOL589866 UYH589865:UYH589866 VID589865:VID589866 VRZ589865:VRZ589866 WBV589865:WBV589866 WLR589865:WLR589866 WVN589865:WVN589866 JB655401:JB655402 SX655401:SX655402 ACT655401:ACT655402 AMP655401:AMP655402 AWL655401:AWL655402 BGH655401:BGH655402 BQD655401:BQD655402 BZZ655401:BZZ655402 CJV655401:CJV655402 CTR655401:CTR655402 DDN655401:DDN655402 DNJ655401:DNJ655402 DXF655401:DXF655402 EHB655401:EHB655402 EQX655401:EQX655402 FAT655401:FAT655402 FKP655401:FKP655402 FUL655401:FUL655402 GEH655401:GEH655402 GOD655401:GOD655402 GXZ655401:GXZ655402 HHV655401:HHV655402 HRR655401:HRR655402 IBN655401:IBN655402 ILJ655401:ILJ655402 IVF655401:IVF655402 JFB655401:JFB655402 JOX655401:JOX655402 JYT655401:JYT655402 KIP655401:KIP655402 KSL655401:KSL655402 LCH655401:LCH655402 LMD655401:LMD655402 LVZ655401:LVZ655402 MFV655401:MFV655402 MPR655401:MPR655402 MZN655401:MZN655402 NJJ655401:NJJ655402 NTF655401:NTF655402 ODB655401:ODB655402 OMX655401:OMX655402 OWT655401:OWT655402 PGP655401:PGP655402 PQL655401:PQL655402 QAH655401:QAH655402 QKD655401:QKD655402 QTZ655401:QTZ655402 RDV655401:RDV655402 RNR655401:RNR655402 RXN655401:RXN655402 SHJ655401:SHJ655402 SRF655401:SRF655402 TBB655401:TBB655402 TKX655401:TKX655402 TUT655401:TUT655402 UEP655401:UEP655402 UOL655401:UOL655402 UYH655401:UYH655402 VID655401:VID655402 VRZ655401:VRZ655402 WBV655401:WBV655402 WLR655401:WLR655402 WVN655401:WVN655402 JB720937:JB720938 SX720937:SX720938 ACT720937:ACT720938 AMP720937:AMP720938 AWL720937:AWL720938 BGH720937:BGH720938 BQD720937:BQD720938 BZZ720937:BZZ720938 CJV720937:CJV720938 CTR720937:CTR720938 DDN720937:DDN720938 DNJ720937:DNJ720938 DXF720937:DXF720938 EHB720937:EHB720938 EQX720937:EQX720938 FAT720937:FAT720938 FKP720937:FKP720938 FUL720937:FUL720938 GEH720937:GEH720938 GOD720937:GOD720938 GXZ720937:GXZ720938 HHV720937:HHV720938 HRR720937:HRR720938 IBN720937:IBN720938 ILJ720937:ILJ720938 IVF720937:IVF720938 JFB720937:JFB720938 JOX720937:JOX720938 JYT720937:JYT720938 KIP720937:KIP720938 KSL720937:KSL720938 LCH720937:LCH720938 LMD720937:LMD720938 LVZ720937:LVZ720938 MFV720937:MFV720938 MPR720937:MPR720938 MZN720937:MZN720938 NJJ720937:NJJ720938 NTF720937:NTF720938 ODB720937:ODB720938 OMX720937:OMX720938 OWT720937:OWT720938 PGP720937:PGP720938 PQL720937:PQL720938 QAH720937:QAH720938 QKD720937:QKD720938 QTZ720937:QTZ720938 RDV720937:RDV720938 RNR720937:RNR720938 RXN720937:RXN720938 SHJ720937:SHJ720938 SRF720937:SRF720938 TBB720937:TBB720938 TKX720937:TKX720938 TUT720937:TUT720938 UEP720937:UEP720938 UOL720937:UOL720938 UYH720937:UYH720938 VID720937:VID720938 VRZ720937:VRZ720938 WBV720937:WBV720938 WLR720937:WLR720938 WVN720937:WVN720938 JB786473:JB786474 SX786473:SX786474 ACT786473:ACT786474 AMP786473:AMP786474 AWL786473:AWL786474 BGH786473:BGH786474 BQD786473:BQD786474 BZZ786473:BZZ786474 CJV786473:CJV786474 CTR786473:CTR786474 DDN786473:DDN786474 DNJ786473:DNJ786474 DXF786473:DXF786474 EHB786473:EHB786474 EQX786473:EQX786474 FAT786473:FAT786474 FKP786473:FKP786474 FUL786473:FUL786474 GEH786473:GEH786474 GOD786473:GOD786474 GXZ786473:GXZ786474 HHV786473:HHV786474 HRR786473:HRR786474 IBN786473:IBN786474 ILJ786473:ILJ786474 IVF786473:IVF786474 JFB786473:JFB786474 JOX786473:JOX786474 JYT786473:JYT786474 KIP786473:KIP786474 KSL786473:KSL786474 LCH786473:LCH786474 LMD786473:LMD786474 LVZ786473:LVZ786474 MFV786473:MFV786474 MPR786473:MPR786474 MZN786473:MZN786474 NJJ786473:NJJ786474 NTF786473:NTF786474 ODB786473:ODB786474 OMX786473:OMX786474 OWT786473:OWT786474 PGP786473:PGP786474 PQL786473:PQL786474 QAH786473:QAH786474 QKD786473:QKD786474 QTZ786473:QTZ786474 RDV786473:RDV786474 RNR786473:RNR786474 RXN786473:RXN786474 SHJ786473:SHJ786474 SRF786473:SRF786474 TBB786473:TBB786474 TKX786473:TKX786474 TUT786473:TUT786474 UEP786473:UEP786474 UOL786473:UOL786474 UYH786473:UYH786474 VID786473:VID786474 VRZ786473:VRZ786474 WBV786473:WBV786474 WLR786473:WLR786474 WVN786473:WVN786474 JB852009:JB852010 SX852009:SX852010 ACT852009:ACT852010 AMP852009:AMP852010 AWL852009:AWL852010 BGH852009:BGH852010 BQD852009:BQD852010 BZZ852009:BZZ852010 CJV852009:CJV852010 CTR852009:CTR852010 DDN852009:DDN852010 DNJ852009:DNJ852010 DXF852009:DXF852010 EHB852009:EHB852010 EQX852009:EQX852010 FAT852009:FAT852010 FKP852009:FKP852010 FUL852009:FUL852010 GEH852009:GEH852010 GOD852009:GOD852010 GXZ852009:GXZ852010 HHV852009:HHV852010 HRR852009:HRR852010 IBN852009:IBN852010 ILJ852009:ILJ852010 IVF852009:IVF852010 JFB852009:JFB852010 JOX852009:JOX852010 JYT852009:JYT852010 KIP852009:KIP852010 KSL852009:KSL852010 LCH852009:LCH852010 LMD852009:LMD852010 LVZ852009:LVZ852010 MFV852009:MFV852010 MPR852009:MPR852010 MZN852009:MZN852010 NJJ852009:NJJ852010 NTF852009:NTF852010 ODB852009:ODB852010 OMX852009:OMX852010 OWT852009:OWT852010 PGP852009:PGP852010 PQL852009:PQL852010 QAH852009:QAH852010 QKD852009:QKD852010 QTZ852009:QTZ852010 RDV852009:RDV852010 RNR852009:RNR852010 RXN852009:RXN852010 SHJ852009:SHJ852010 SRF852009:SRF852010 TBB852009:TBB852010 TKX852009:TKX852010 TUT852009:TUT852010 UEP852009:UEP852010 UOL852009:UOL852010 UYH852009:UYH852010 VID852009:VID852010 VRZ852009:VRZ852010 WBV852009:WBV852010 WLR852009:WLR852010 WVN852009:WVN852010 JB917545:JB917546 SX917545:SX917546 ACT917545:ACT917546 AMP917545:AMP917546 AWL917545:AWL917546 BGH917545:BGH917546 BQD917545:BQD917546 BZZ917545:BZZ917546 CJV917545:CJV917546 CTR917545:CTR917546 DDN917545:DDN917546 DNJ917545:DNJ917546 DXF917545:DXF917546 EHB917545:EHB917546 EQX917545:EQX917546 FAT917545:FAT917546 FKP917545:FKP917546 FUL917545:FUL917546 GEH917545:GEH917546 GOD917545:GOD917546 GXZ917545:GXZ917546 HHV917545:HHV917546 HRR917545:HRR917546 IBN917545:IBN917546 ILJ917545:ILJ917546 IVF917545:IVF917546 JFB917545:JFB917546 JOX917545:JOX917546 JYT917545:JYT917546 KIP917545:KIP917546 KSL917545:KSL917546 LCH917545:LCH917546 LMD917545:LMD917546 LVZ917545:LVZ917546 MFV917545:MFV917546 MPR917545:MPR917546 MZN917545:MZN917546 NJJ917545:NJJ917546 NTF917545:NTF917546 ODB917545:ODB917546 OMX917545:OMX917546 OWT917545:OWT917546 PGP917545:PGP917546 PQL917545:PQL917546 QAH917545:QAH917546 QKD917545:QKD917546 QTZ917545:QTZ917546 RDV917545:RDV917546 RNR917545:RNR917546 RXN917545:RXN917546 SHJ917545:SHJ917546 SRF917545:SRF917546 TBB917545:TBB917546 TKX917545:TKX917546 TUT917545:TUT917546 UEP917545:UEP917546 UOL917545:UOL917546 UYH917545:UYH917546 VID917545:VID917546 VRZ917545:VRZ917546 WBV917545:WBV917546 WLR917545:WLR917546 WVN917545:WVN917546 JB983081:JB983082 SX983081:SX983082 ACT983081:ACT983082 AMP983081:AMP983082 AWL983081:AWL983082 BGH983081:BGH983082 BQD983081:BQD983082 BZZ983081:BZZ983082 CJV983081:CJV983082 CTR983081:CTR983082 DDN983081:DDN983082 DNJ983081:DNJ983082 DXF983081:DXF983082 EHB983081:EHB983082 EQX983081:EQX983082 FAT983081:FAT983082 FKP983081:FKP983082 FUL983081:FUL983082 GEH983081:GEH983082 GOD983081:GOD983082 GXZ983081:GXZ983082 HHV983081:HHV983082 HRR983081:HRR983082 IBN983081:IBN983082 ILJ983081:ILJ983082 IVF983081:IVF983082 JFB983081:JFB983082 JOX983081:JOX983082 JYT983081:JYT983082 KIP983081:KIP983082 KSL983081:KSL983082 LCH983081:LCH983082 LMD983081:LMD983082 LVZ983081:LVZ983082 MFV983081:MFV983082 MPR983081:MPR983082 MZN983081:MZN983082 NJJ983081:NJJ983082 NTF983081:NTF983082 ODB983081:ODB983082 OMX983081:OMX983082 OWT983081:OWT983082 PGP983081:PGP983082 PQL983081:PQL983082 QAH983081:QAH983082 QKD983081:QKD983082 QTZ983081:QTZ983082 RDV983081:RDV983082 RNR983081:RNR983082 RXN983081:RXN983082 SHJ983081:SHJ983082 SRF983081:SRF983082 TBB983081:TBB983082 TKX983081:TKX983082 TUT983081:TUT983082 UEP983081:UEP983082 UOL983081:UOL983082 UYH983081:UYH983082 VID983081:VID983082 VRZ983081:VRZ983082 WBV983081:WBV983082 WLR983081:WLR983082 WVN983081:WVN983082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JB65542 SX65542 ACT65542 AMP65542 AWL65542 BGH65542 BQD65542 BZZ65542 CJV65542 CTR65542 DDN65542 DNJ65542 DXF65542 EHB65542 EQX65542 FAT65542 FKP65542 FUL65542 GEH65542 GOD65542 GXZ65542 HHV65542 HRR65542 IBN65542 ILJ65542 IVF65542 JFB65542 JOX65542 JYT65542 KIP65542 KSL65542 LCH65542 LMD65542 LVZ65542 MFV65542 MPR65542 MZN65542 NJJ65542 NTF65542 ODB65542 OMX65542 OWT65542 PGP65542 PQL65542 QAH65542 QKD65542 QTZ65542 RDV65542 RNR65542 RXN65542 SHJ65542 SRF65542 TBB65542 TKX65542 TUT65542 UEP65542 UOL65542 UYH65542 VID65542 VRZ65542 WBV65542 WLR65542 WVN65542 JB131078 SX131078 ACT131078 AMP131078 AWL131078 BGH131078 BQD131078 BZZ131078 CJV131078 CTR131078 DDN131078 DNJ131078 DXF131078 EHB131078 EQX131078 FAT131078 FKP131078 FUL131078 GEH131078 GOD131078 GXZ131078 HHV131078 HRR131078 IBN131078 ILJ131078 IVF131078 JFB131078 JOX131078 JYT131078 KIP131078 KSL131078 LCH131078 LMD131078 LVZ131078 MFV131078 MPR131078 MZN131078 NJJ131078 NTF131078 ODB131078 OMX131078 OWT131078 PGP131078 PQL131078 QAH131078 QKD131078 QTZ131078 RDV131078 RNR131078 RXN131078 SHJ131078 SRF131078 TBB131078 TKX131078 TUT131078 UEP131078 UOL131078 UYH131078 VID131078 VRZ131078 WBV131078 WLR131078 WVN131078 JB196614 SX196614 ACT196614 AMP196614 AWL196614 BGH196614 BQD196614 BZZ196614 CJV196614 CTR196614 DDN196614 DNJ196614 DXF196614 EHB196614 EQX196614 FAT196614 FKP196614 FUL196614 GEH196614 GOD196614 GXZ196614 HHV196614 HRR196614 IBN196614 ILJ196614 IVF196614 JFB196614 JOX196614 JYT196614 KIP196614 KSL196614 LCH196614 LMD196614 LVZ196614 MFV196614 MPR196614 MZN196614 NJJ196614 NTF196614 ODB196614 OMX196614 OWT196614 PGP196614 PQL196614 QAH196614 QKD196614 QTZ196614 RDV196614 RNR196614 RXN196614 SHJ196614 SRF196614 TBB196614 TKX196614 TUT196614 UEP196614 UOL196614 UYH196614 VID196614 VRZ196614 WBV196614 WLR196614 WVN196614 JB262150 SX262150 ACT262150 AMP262150 AWL262150 BGH262150 BQD262150 BZZ262150 CJV262150 CTR262150 DDN262150 DNJ262150 DXF262150 EHB262150 EQX262150 FAT262150 FKP262150 FUL262150 GEH262150 GOD262150 GXZ262150 HHV262150 HRR262150 IBN262150 ILJ262150 IVF262150 JFB262150 JOX262150 JYT262150 KIP262150 KSL262150 LCH262150 LMD262150 LVZ262150 MFV262150 MPR262150 MZN262150 NJJ262150 NTF262150 ODB262150 OMX262150 OWT262150 PGP262150 PQL262150 QAH262150 QKD262150 QTZ262150 RDV262150 RNR262150 RXN262150 SHJ262150 SRF262150 TBB262150 TKX262150 TUT262150 UEP262150 UOL262150 UYH262150 VID262150 VRZ262150 WBV262150 WLR262150 WVN262150 JB327686 SX327686 ACT327686 AMP327686 AWL327686 BGH327686 BQD327686 BZZ327686 CJV327686 CTR327686 DDN327686 DNJ327686 DXF327686 EHB327686 EQX327686 FAT327686 FKP327686 FUL327686 GEH327686 GOD327686 GXZ327686 HHV327686 HRR327686 IBN327686 ILJ327686 IVF327686 JFB327686 JOX327686 JYT327686 KIP327686 KSL327686 LCH327686 LMD327686 LVZ327686 MFV327686 MPR327686 MZN327686 NJJ327686 NTF327686 ODB327686 OMX327686 OWT327686 PGP327686 PQL327686 QAH327686 QKD327686 QTZ327686 RDV327686 RNR327686 RXN327686 SHJ327686 SRF327686 TBB327686 TKX327686 TUT327686 UEP327686 UOL327686 UYH327686 VID327686 VRZ327686 WBV327686 WLR327686 WVN327686 JB393222 SX393222 ACT393222 AMP393222 AWL393222 BGH393222 BQD393222 BZZ393222 CJV393222 CTR393222 DDN393222 DNJ393222 DXF393222 EHB393222 EQX393222 FAT393222 FKP393222 FUL393222 GEH393222 GOD393222 GXZ393222 HHV393222 HRR393222 IBN393222 ILJ393222 IVF393222 JFB393222 JOX393222 JYT393222 KIP393222 KSL393222 LCH393222 LMD393222 LVZ393222 MFV393222 MPR393222 MZN393222 NJJ393222 NTF393222 ODB393222 OMX393222 OWT393222 PGP393222 PQL393222 QAH393222 QKD393222 QTZ393222 RDV393222 RNR393222 RXN393222 SHJ393222 SRF393222 TBB393222 TKX393222 TUT393222 UEP393222 UOL393222 UYH393222 VID393222 VRZ393222 WBV393222 WLR393222 WVN393222 JB458758 SX458758 ACT458758 AMP458758 AWL458758 BGH458758 BQD458758 BZZ458758 CJV458758 CTR458758 DDN458758 DNJ458758 DXF458758 EHB458758 EQX458758 FAT458758 FKP458758 FUL458758 GEH458758 GOD458758 GXZ458758 HHV458758 HRR458758 IBN458758 ILJ458758 IVF458758 JFB458758 JOX458758 JYT458758 KIP458758 KSL458758 LCH458758 LMD458758 LVZ458758 MFV458758 MPR458758 MZN458758 NJJ458758 NTF458758 ODB458758 OMX458758 OWT458758 PGP458758 PQL458758 QAH458758 QKD458758 QTZ458758 RDV458758 RNR458758 RXN458758 SHJ458758 SRF458758 TBB458758 TKX458758 TUT458758 UEP458758 UOL458758 UYH458758 VID458758 VRZ458758 WBV458758 WLR458758 WVN458758 JB524294 SX524294 ACT524294 AMP524294 AWL524294 BGH524294 BQD524294 BZZ524294 CJV524294 CTR524294 DDN524294 DNJ524294 DXF524294 EHB524294 EQX524294 FAT524294 FKP524294 FUL524294 GEH524294 GOD524294 GXZ524294 HHV524294 HRR524294 IBN524294 ILJ524294 IVF524294 JFB524294 JOX524294 JYT524294 KIP524294 KSL524294 LCH524294 LMD524294 LVZ524294 MFV524294 MPR524294 MZN524294 NJJ524294 NTF524294 ODB524294 OMX524294 OWT524294 PGP524294 PQL524294 QAH524294 QKD524294 QTZ524294 RDV524294 RNR524294 RXN524294 SHJ524294 SRF524294 TBB524294 TKX524294 TUT524294 UEP524294 UOL524294 UYH524294 VID524294 VRZ524294 WBV524294 WLR524294 WVN524294 JB589830 SX589830 ACT589830 AMP589830 AWL589830 BGH589830 BQD589830 BZZ589830 CJV589830 CTR589830 DDN589830 DNJ589830 DXF589830 EHB589830 EQX589830 FAT589830 FKP589830 FUL589830 GEH589830 GOD589830 GXZ589830 HHV589830 HRR589830 IBN589830 ILJ589830 IVF589830 JFB589830 JOX589830 JYT589830 KIP589830 KSL589830 LCH589830 LMD589830 LVZ589830 MFV589830 MPR589830 MZN589830 NJJ589830 NTF589830 ODB589830 OMX589830 OWT589830 PGP589830 PQL589830 QAH589830 QKD589830 QTZ589830 RDV589830 RNR589830 RXN589830 SHJ589830 SRF589830 TBB589830 TKX589830 TUT589830 UEP589830 UOL589830 UYH589830 VID589830 VRZ589830 WBV589830 WLR589830 WVN589830 JB655366 SX655366 ACT655366 AMP655366 AWL655366 BGH655366 BQD655366 BZZ655366 CJV655366 CTR655366 DDN655366 DNJ655366 DXF655366 EHB655366 EQX655366 FAT655366 FKP655366 FUL655366 GEH655366 GOD655366 GXZ655366 HHV655366 HRR655366 IBN655366 ILJ655366 IVF655366 JFB655366 JOX655366 JYT655366 KIP655366 KSL655366 LCH655366 LMD655366 LVZ655366 MFV655366 MPR655366 MZN655366 NJJ655366 NTF655366 ODB655366 OMX655366 OWT655366 PGP655366 PQL655366 QAH655366 QKD655366 QTZ655366 RDV655366 RNR655366 RXN655366 SHJ655366 SRF655366 TBB655366 TKX655366 TUT655366 UEP655366 UOL655366 UYH655366 VID655366 VRZ655366 WBV655366 WLR655366 WVN655366 JB720902 SX720902 ACT720902 AMP720902 AWL720902 BGH720902 BQD720902 BZZ720902 CJV720902 CTR720902 DDN720902 DNJ720902 DXF720902 EHB720902 EQX720902 FAT720902 FKP720902 FUL720902 GEH720902 GOD720902 GXZ720902 HHV720902 HRR720902 IBN720902 ILJ720902 IVF720902 JFB720902 JOX720902 JYT720902 KIP720902 KSL720902 LCH720902 LMD720902 LVZ720902 MFV720902 MPR720902 MZN720902 NJJ720902 NTF720902 ODB720902 OMX720902 OWT720902 PGP720902 PQL720902 QAH720902 QKD720902 QTZ720902 RDV720902 RNR720902 RXN720902 SHJ720902 SRF720902 TBB720902 TKX720902 TUT720902 UEP720902 UOL720902 UYH720902 VID720902 VRZ720902 WBV720902 WLR720902 WVN720902 JB786438 SX786438 ACT786438 AMP786438 AWL786438 BGH786438 BQD786438 BZZ786438 CJV786438 CTR786438 DDN786438 DNJ786438 DXF786438 EHB786438 EQX786438 FAT786438 FKP786438 FUL786438 GEH786438 GOD786438 GXZ786438 HHV786438 HRR786438 IBN786438 ILJ786438 IVF786438 JFB786438 JOX786438 JYT786438 KIP786438 KSL786438 LCH786438 LMD786438 LVZ786438 MFV786438 MPR786438 MZN786438 NJJ786438 NTF786438 ODB786438 OMX786438 OWT786438 PGP786438 PQL786438 QAH786438 QKD786438 QTZ786438 RDV786438 RNR786438 RXN786438 SHJ786438 SRF786438 TBB786438 TKX786438 TUT786438 UEP786438 UOL786438 UYH786438 VID786438 VRZ786438 WBV786438 WLR786438 WVN786438 JB851974 SX851974 ACT851974 AMP851974 AWL851974 BGH851974 BQD851974 BZZ851974 CJV851974 CTR851974 DDN851974 DNJ851974 DXF851974 EHB851974 EQX851974 FAT851974 FKP851974 FUL851974 GEH851974 GOD851974 GXZ851974 HHV851974 HRR851974 IBN851974 ILJ851974 IVF851974 JFB851974 JOX851974 JYT851974 KIP851974 KSL851974 LCH851974 LMD851974 LVZ851974 MFV851974 MPR851974 MZN851974 NJJ851974 NTF851974 ODB851974 OMX851974 OWT851974 PGP851974 PQL851974 QAH851974 QKD851974 QTZ851974 RDV851974 RNR851974 RXN851974 SHJ851974 SRF851974 TBB851974 TKX851974 TUT851974 UEP851974 UOL851974 UYH851974 VID851974 VRZ851974 WBV851974 WLR851974 WVN851974 JB917510 SX917510 ACT917510 AMP917510 AWL917510 BGH917510 BQD917510 BZZ917510 CJV917510 CTR917510 DDN917510 DNJ917510 DXF917510 EHB917510 EQX917510 FAT917510 FKP917510 FUL917510 GEH917510 GOD917510 GXZ917510 HHV917510 HRR917510 IBN917510 ILJ917510 IVF917510 JFB917510 JOX917510 JYT917510 KIP917510 KSL917510 LCH917510 LMD917510 LVZ917510 MFV917510 MPR917510 MZN917510 NJJ917510 NTF917510 ODB917510 OMX917510 OWT917510 PGP917510 PQL917510 QAH917510 QKD917510 QTZ917510 RDV917510 RNR917510 RXN917510 SHJ917510 SRF917510 TBB917510 TKX917510 TUT917510 UEP917510 UOL917510 UYH917510 VID917510 VRZ917510 WBV917510 WLR917510 WVN917510 JB983046 SX983046 ACT983046 AMP983046 AWL983046 BGH983046 BQD983046 BZZ983046 CJV983046 CTR983046 DDN983046 DNJ983046 DXF983046 EHB983046 EQX983046 FAT983046 FKP983046 FUL983046 GEH983046 GOD983046 GXZ983046 HHV983046 HRR983046 IBN983046 ILJ983046 IVF983046 JFB983046 JOX983046 JYT983046 KIP983046 KSL983046 LCH983046 LMD983046 LVZ983046 MFV983046 MPR983046 MZN983046 NJJ983046 NTF983046 ODB983046 OMX983046 OWT983046 PGP983046 PQL983046 QAH983046 QKD983046 QTZ983046 RDV983046 RNR983046 RXN983046 SHJ983046 SRF983046 TBB983046 TKX983046 TUT983046 UEP983046 UOL983046 UYH983046 VID983046 VRZ983046 WBV983046 WLR983046 WVN983046 JB65516:JB65518 SX65516:SX65518 ACT65516:ACT65518 AMP65516:AMP65518 AWL65516:AWL65518 BGH65516:BGH65518 BQD65516:BQD65518 BZZ65516:BZZ65518 CJV65516:CJV65518 CTR65516:CTR65518 DDN65516:DDN65518 DNJ65516:DNJ65518 DXF65516:DXF65518 EHB65516:EHB65518 EQX65516:EQX65518 FAT65516:FAT65518 FKP65516:FKP65518 FUL65516:FUL65518 GEH65516:GEH65518 GOD65516:GOD65518 GXZ65516:GXZ65518 HHV65516:HHV65518 HRR65516:HRR65518 IBN65516:IBN65518 ILJ65516:ILJ65518 IVF65516:IVF65518 JFB65516:JFB65518 JOX65516:JOX65518 JYT65516:JYT65518 KIP65516:KIP65518 KSL65516:KSL65518 LCH65516:LCH65518 LMD65516:LMD65518 LVZ65516:LVZ65518 MFV65516:MFV65518 MPR65516:MPR65518 MZN65516:MZN65518 NJJ65516:NJJ65518 NTF65516:NTF65518 ODB65516:ODB65518 OMX65516:OMX65518 OWT65516:OWT65518 PGP65516:PGP65518 PQL65516:PQL65518 QAH65516:QAH65518 QKD65516:QKD65518 QTZ65516:QTZ65518 RDV65516:RDV65518 RNR65516:RNR65518 RXN65516:RXN65518 SHJ65516:SHJ65518 SRF65516:SRF65518 TBB65516:TBB65518 TKX65516:TKX65518 TUT65516:TUT65518 UEP65516:UEP65518 UOL65516:UOL65518 UYH65516:UYH65518 VID65516:VID65518 VRZ65516:VRZ65518 WBV65516:WBV65518 WLR65516:WLR65518 WVN65516:WVN65518 JB131052:JB131054 SX131052:SX131054 ACT131052:ACT131054 AMP131052:AMP131054 AWL131052:AWL131054 BGH131052:BGH131054 BQD131052:BQD131054 BZZ131052:BZZ131054 CJV131052:CJV131054 CTR131052:CTR131054 DDN131052:DDN131054 DNJ131052:DNJ131054 DXF131052:DXF131054 EHB131052:EHB131054 EQX131052:EQX131054 FAT131052:FAT131054 FKP131052:FKP131054 FUL131052:FUL131054 GEH131052:GEH131054 GOD131052:GOD131054 GXZ131052:GXZ131054 HHV131052:HHV131054 HRR131052:HRR131054 IBN131052:IBN131054 ILJ131052:ILJ131054 IVF131052:IVF131054 JFB131052:JFB131054 JOX131052:JOX131054 JYT131052:JYT131054 KIP131052:KIP131054 KSL131052:KSL131054 LCH131052:LCH131054 LMD131052:LMD131054 LVZ131052:LVZ131054 MFV131052:MFV131054 MPR131052:MPR131054 MZN131052:MZN131054 NJJ131052:NJJ131054 NTF131052:NTF131054 ODB131052:ODB131054 OMX131052:OMX131054 OWT131052:OWT131054 PGP131052:PGP131054 PQL131052:PQL131054 QAH131052:QAH131054 QKD131052:QKD131054 QTZ131052:QTZ131054 RDV131052:RDV131054 RNR131052:RNR131054 RXN131052:RXN131054 SHJ131052:SHJ131054 SRF131052:SRF131054 TBB131052:TBB131054 TKX131052:TKX131054 TUT131052:TUT131054 UEP131052:UEP131054 UOL131052:UOL131054 UYH131052:UYH131054 VID131052:VID131054 VRZ131052:VRZ131054 WBV131052:WBV131054 WLR131052:WLR131054 WVN131052:WVN131054 JB196588:JB196590 SX196588:SX196590 ACT196588:ACT196590 AMP196588:AMP196590 AWL196588:AWL196590 BGH196588:BGH196590 BQD196588:BQD196590 BZZ196588:BZZ196590 CJV196588:CJV196590 CTR196588:CTR196590 DDN196588:DDN196590 DNJ196588:DNJ196590 DXF196588:DXF196590 EHB196588:EHB196590 EQX196588:EQX196590 FAT196588:FAT196590 FKP196588:FKP196590 FUL196588:FUL196590 GEH196588:GEH196590 GOD196588:GOD196590 GXZ196588:GXZ196590 HHV196588:HHV196590 HRR196588:HRR196590 IBN196588:IBN196590 ILJ196588:ILJ196590 IVF196588:IVF196590 JFB196588:JFB196590 JOX196588:JOX196590 JYT196588:JYT196590 KIP196588:KIP196590 KSL196588:KSL196590 LCH196588:LCH196590 LMD196588:LMD196590 LVZ196588:LVZ196590 MFV196588:MFV196590 MPR196588:MPR196590 MZN196588:MZN196590 NJJ196588:NJJ196590 NTF196588:NTF196590 ODB196588:ODB196590 OMX196588:OMX196590 OWT196588:OWT196590 PGP196588:PGP196590 PQL196588:PQL196590 QAH196588:QAH196590 QKD196588:QKD196590 QTZ196588:QTZ196590 RDV196588:RDV196590 RNR196588:RNR196590 RXN196588:RXN196590 SHJ196588:SHJ196590 SRF196588:SRF196590 TBB196588:TBB196590 TKX196588:TKX196590 TUT196588:TUT196590 UEP196588:UEP196590 UOL196588:UOL196590 UYH196588:UYH196590 VID196588:VID196590 VRZ196588:VRZ196590 WBV196588:WBV196590 WLR196588:WLR196590 WVN196588:WVN196590 JB262124:JB262126 SX262124:SX262126 ACT262124:ACT262126 AMP262124:AMP262126 AWL262124:AWL262126 BGH262124:BGH262126 BQD262124:BQD262126 BZZ262124:BZZ262126 CJV262124:CJV262126 CTR262124:CTR262126 DDN262124:DDN262126 DNJ262124:DNJ262126 DXF262124:DXF262126 EHB262124:EHB262126 EQX262124:EQX262126 FAT262124:FAT262126 FKP262124:FKP262126 FUL262124:FUL262126 GEH262124:GEH262126 GOD262124:GOD262126 GXZ262124:GXZ262126 HHV262124:HHV262126 HRR262124:HRR262126 IBN262124:IBN262126 ILJ262124:ILJ262126 IVF262124:IVF262126 JFB262124:JFB262126 JOX262124:JOX262126 JYT262124:JYT262126 KIP262124:KIP262126 KSL262124:KSL262126 LCH262124:LCH262126 LMD262124:LMD262126 LVZ262124:LVZ262126 MFV262124:MFV262126 MPR262124:MPR262126 MZN262124:MZN262126 NJJ262124:NJJ262126 NTF262124:NTF262126 ODB262124:ODB262126 OMX262124:OMX262126 OWT262124:OWT262126 PGP262124:PGP262126 PQL262124:PQL262126 QAH262124:QAH262126 QKD262124:QKD262126 QTZ262124:QTZ262126 RDV262124:RDV262126 RNR262124:RNR262126 RXN262124:RXN262126 SHJ262124:SHJ262126 SRF262124:SRF262126 TBB262124:TBB262126 TKX262124:TKX262126 TUT262124:TUT262126 UEP262124:UEP262126 UOL262124:UOL262126 UYH262124:UYH262126 VID262124:VID262126 VRZ262124:VRZ262126 WBV262124:WBV262126 WLR262124:WLR262126 WVN262124:WVN262126 JB327660:JB327662 SX327660:SX327662 ACT327660:ACT327662 AMP327660:AMP327662 AWL327660:AWL327662 BGH327660:BGH327662 BQD327660:BQD327662 BZZ327660:BZZ327662 CJV327660:CJV327662 CTR327660:CTR327662 DDN327660:DDN327662 DNJ327660:DNJ327662 DXF327660:DXF327662 EHB327660:EHB327662 EQX327660:EQX327662 FAT327660:FAT327662 FKP327660:FKP327662 FUL327660:FUL327662 GEH327660:GEH327662 GOD327660:GOD327662 GXZ327660:GXZ327662 HHV327660:HHV327662 HRR327660:HRR327662 IBN327660:IBN327662 ILJ327660:ILJ327662 IVF327660:IVF327662 JFB327660:JFB327662 JOX327660:JOX327662 JYT327660:JYT327662 KIP327660:KIP327662 KSL327660:KSL327662 LCH327660:LCH327662 LMD327660:LMD327662 LVZ327660:LVZ327662 MFV327660:MFV327662 MPR327660:MPR327662 MZN327660:MZN327662 NJJ327660:NJJ327662 NTF327660:NTF327662 ODB327660:ODB327662 OMX327660:OMX327662 OWT327660:OWT327662 PGP327660:PGP327662 PQL327660:PQL327662 QAH327660:QAH327662 QKD327660:QKD327662 QTZ327660:QTZ327662 RDV327660:RDV327662 RNR327660:RNR327662 RXN327660:RXN327662 SHJ327660:SHJ327662 SRF327660:SRF327662 TBB327660:TBB327662 TKX327660:TKX327662 TUT327660:TUT327662 UEP327660:UEP327662 UOL327660:UOL327662 UYH327660:UYH327662 VID327660:VID327662 VRZ327660:VRZ327662 WBV327660:WBV327662 WLR327660:WLR327662 WVN327660:WVN327662 JB393196:JB393198 SX393196:SX393198 ACT393196:ACT393198 AMP393196:AMP393198 AWL393196:AWL393198 BGH393196:BGH393198 BQD393196:BQD393198 BZZ393196:BZZ393198 CJV393196:CJV393198 CTR393196:CTR393198 DDN393196:DDN393198 DNJ393196:DNJ393198 DXF393196:DXF393198 EHB393196:EHB393198 EQX393196:EQX393198 FAT393196:FAT393198 FKP393196:FKP393198 FUL393196:FUL393198 GEH393196:GEH393198 GOD393196:GOD393198 GXZ393196:GXZ393198 HHV393196:HHV393198 HRR393196:HRR393198 IBN393196:IBN393198 ILJ393196:ILJ393198 IVF393196:IVF393198 JFB393196:JFB393198 JOX393196:JOX393198 JYT393196:JYT393198 KIP393196:KIP393198 KSL393196:KSL393198 LCH393196:LCH393198 LMD393196:LMD393198 LVZ393196:LVZ393198 MFV393196:MFV393198 MPR393196:MPR393198 MZN393196:MZN393198 NJJ393196:NJJ393198 NTF393196:NTF393198 ODB393196:ODB393198 OMX393196:OMX393198 OWT393196:OWT393198 PGP393196:PGP393198 PQL393196:PQL393198 QAH393196:QAH393198 QKD393196:QKD393198 QTZ393196:QTZ393198 RDV393196:RDV393198 RNR393196:RNR393198 RXN393196:RXN393198 SHJ393196:SHJ393198 SRF393196:SRF393198 TBB393196:TBB393198 TKX393196:TKX393198 TUT393196:TUT393198 UEP393196:UEP393198 UOL393196:UOL393198 UYH393196:UYH393198 VID393196:VID393198 VRZ393196:VRZ393198 WBV393196:WBV393198 WLR393196:WLR393198 WVN393196:WVN393198 JB458732:JB458734 SX458732:SX458734 ACT458732:ACT458734 AMP458732:AMP458734 AWL458732:AWL458734 BGH458732:BGH458734 BQD458732:BQD458734 BZZ458732:BZZ458734 CJV458732:CJV458734 CTR458732:CTR458734 DDN458732:DDN458734 DNJ458732:DNJ458734 DXF458732:DXF458734 EHB458732:EHB458734 EQX458732:EQX458734 FAT458732:FAT458734 FKP458732:FKP458734 FUL458732:FUL458734 GEH458732:GEH458734 GOD458732:GOD458734 GXZ458732:GXZ458734 HHV458732:HHV458734 HRR458732:HRR458734 IBN458732:IBN458734 ILJ458732:ILJ458734 IVF458732:IVF458734 JFB458732:JFB458734 JOX458732:JOX458734 JYT458732:JYT458734 KIP458732:KIP458734 KSL458732:KSL458734 LCH458732:LCH458734 LMD458732:LMD458734 LVZ458732:LVZ458734 MFV458732:MFV458734 MPR458732:MPR458734 MZN458732:MZN458734 NJJ458732:NJJ458734 NTF458732:NTF458734 ODB458732:ODB458734 OMX458732:OMX458734 OWT458732:OWT458734 PGP458732:PGP458734 PQL458732:PQL458734 QAH458732:QAH458734 QKD458732:QKD458734 QTZ458732:QTZ458734 RDV458732:RDV458734 RNR458732:RNR458734 RXN458732:RXN458734 SHJ458732:SHJ458734 SRF458732:SRF458734 TBB458732:TBB458734 TKX458732:TKX458734 TUT458732:TUT458734 UEP458732:UEP458734 UOL458732:UOL458734 UYH458732:UYH458734 VID458732:VID458734 VRZ458732:VRZ458734 WBV458732:WBV458734 WLR458732:WLR458734 WVN458732:WVN458734 JB524268:JB524270 SX524268:SX524270 ACT524268:ACT524270 AMP524268:AMP524270 AWL524268:AWL524270 BGH524268:BGH524270 BQD524268:BQD524270 BZZ524268:BZZ524270 CJV524268:CJV524270 CTR524268:CTR524270 DDN524268:DDN524270 DNJ524268:DNJ524270 DXF524268:DXF524270 EHB524268:EHB524270 EQX524268:EQX524270 FAT524268:FAT524270 FKP524268:FKP524270 FUL524268:FUL524270 GEH524268:GEH524270 GOD524268:GOD524270 GXZ524268:GXZ524270 HHV524268:HHV524270 HRR524268:HRR524270 IBN524268:IBN524270 ILJ524268:ILJ524270 IVF524268:IVF524270 JFB524268:JFB524270 JOX524268:JOX524270 JYT524268:JYT524270 KIP524268:KIP524270 KSL524268:KSL524270 LCH524268:LCH524270 LMD524268:LMD524270 LVZ524268:LVZ524270 MFV524268:MFV524270 MPR524268:MPR524270 MZN524268:MZN524270 NJJ524268:NJJ524270 NTF524268:NTF524270 ODB524268:ODB524270 OMX524268:OMX524270 OWT524268:OWT524270 PGP524268:PGP524270 PQL524268:PQL524270 QAH524268:QAH524270 QKD524268:QKD524270 QTZ524268:QTZ524270 RDV524268:RDV524270 RNR524268:RNR524270 RXN524268:RXN524270 SHJ524268:SHJ524270 SRF524268:SRF524270 TBB524268:TBB524270 TKX524268:TKX524270 TUT524268:TUT524270 UEP524268:UEP524270 UOL524268:UOL524270 UYH524268:UYH524270 VID524268:VID524270 VRZ524268:VRZ524270 WBV524268:WBV524270 WLR524268:WLR524270 WVN524268:WVN524270 JB589804:JB589806 SX589804:SX589806 ACT589804:ACT589806 AMP589804:AMP589806 AWL589804:AWL589806 BGH589804:BGH589806 BQD589804:BQD589806 BZZ589804:BZZ589806 CJV589804:CJV589806 CTR589804:CTR589806 DDN589804:DDN589806 DNJ589804:DNJ589806 DXF589804:DXF589806 EHB589804:EHB589806 EQX589804:EQX589806 FAT589804:FAT589806 FKP589804:FKP589806 FUL589804:FUL589806 GEH589804:GEH589806 GOD589804:GOD589806 GXZ589804:GXZ589806 HHV589804:HHV589806 HRR589804:HRR589806 IBN589804:IBN589806 ILJ589804:ILJ589806 IVF589804:IVF589806 JFB589804:JFB589806 JOX589804:JOX589806 JYT589804:JYT589806 KIP589804:KIP589806 KSL589804:KSL589806 LCH589804:LCH589806 LMD589804:LMD589806 LVZ589804:LVZ589806 MFV589804:MFV589806 MPR589804:MPR589806 MZN589804:MZN589806 NJJ589804:NJJ589806 NTF589804:NTF589806 ODB589804:ODB589806 OMX589804:OMX589806 OWT589804:OWT589806 PGP589804:PGP589806 PQL589804:PQL589806 QAH589804:QAH589806 QKD589804:QKD589806 QTZ589804:QTZ589806 RDV589804:RDV589806 RNR589804:RNR589806 RXN589804:RXN589806 SHJ589804:SHJ589806 SRF589804:SRF589806 TBB589804:TBB589806 TKX589804:TKX589806 TUT589804:TUT589806 UEP589804:UEP589806 UOL589804:UOL589806 UYH589804:UYH589806 VID589804:VID589806 VRZ589804:VRZ589806 WBV589804:WBV589806 WLR589804:WLR589806 WVN589804:WVN589806 JB655340:JB655342 SX655340:SX655342 ACT655340:ACT655342 AMP655340:AMP655342 AWL655340:AWL655342 BGH655340:BGH655342 BQD655340:BQD655342 BZZ655340:BZZ655342 CJV655340:CJV655342 CTR655340:CTR655342 DDN655340:DDN655342 DNJ655340:DNJ655342 DXF655340:DXF655342 EHB655340:EHB655342 EQX655340:EQX655342 FAT655340:FAT655342 FKP655340:FKP655342 FUL655340:FUL655342 GEH655340:GEH655342 GOD655340:GOD655342 GXZ655340:GXZ655342 HHV655340:HHV655342 HRR655340:HRR655342 IBN655340:IBN655342 ILJ655340:ILJ655342 IVF655340:IVF655342 JFB655340:JFB655342 JOX655340:JOX655342 JYT655340:JYT655342 KIP655340:KIP655342 KSL655340:KSL655342 LCH655340:LCH655342 LMD655340:LMD655342 LVZ655340:LVZ655342 MFV655340:MFV655342 MPR655340:MPR655342 MZN655340:MZN655342 NJJ655340:NJJ655342 NTF655340:NTF655342 ODB655340:ODB655342 OMX655340:OMX655342 OWT655340:OWT655342 PGP655340:PGP655342 PQL655340:PQL655342 QAH655340:QAH655342 QKD655340:QKD655342 QTZ655340:QTZ655342 RDV655340:RDV655342 RNR655340:RNR655342 RXN655340:RXN655342 SHJ655340:SHJ655342 SRF655340:SRF655342 TBB655340:TBB655342 TKX655340:TKX655342 TUT655340:TUT655342 UEP655340:UEP655342 UOL655340:UOL655342 UYH655340:UYH655342 VID655340:VID655342 VRZ655340:VRZ655342 WBV655340:WBV655342 WLR655340:WLR655342 WVN655340:WVN655342 JB720876:JB720878 SX720876:SX720878 ACT720876:ACT720878 AMP720876:AMP720878 AWL720876:AWL720878 BGH720876:BGH720878 BQD720876:BQD720878 BZZ720876:BZZ720878 CJV720876:CJV720878 CTR720876:CTR720878 DDN720876:DDN720878 DNJ720876:DNJ720878 DXF720876:DXF720878 EHB720876:EHB720878 EQX720876:EQX720878 FAT720876:FAT720878 FKP720876:FKP720878 FUL720876:FUL720878 GEH720876:GEH720878 GOD720876:GOD720878 GXZ720876:GXZ720878 HHV720876:HHV720878 HRR720876:HRR720878 IBN720876:IBN720878 ILJ720876:ILJ720878 IVF720876:IVF720878 JFB720876:JFB720878 JOX720876:JOX720878 JYT720876:JYT720878 KIP720876:KIP720878 KSL720876:KSL720878 LCH720876:LCH720878 LMD720876:LMD720878 LVZ720876:LVZ720878 MFV720876:MFV720878 MPR720876:MPR720878 MZN720876:MZN720878 NJJ720876:NJJ720878 NTF720876:NTF720878 ODB720876:ODB720878 OMX720876:OMX720878 OWT720876:OWT720878 PGP720876:PGP720878 PQL720876:PQL720878 QAH720876:QAH720878 QKD720876:QKD720878 QTZ720876:QTZ720878 RDV720876:RDV720878 RNR720876:RNR720878 RXN720876:RXN720878 SHJ720876:SHJ720878 SRF720876:SRF720878 TBB720876:TBB720878 TKX720876:TKX720878 TUT720876:TUT720878 UEP720876:UEP720878 UOL720876:UOL720878 UYH720876:UYH720878 VID720876:VID720878 VRZ720876:VRZ720878 WBV720876:WBV720878 WLR720876:WLR720878 WVN720876:WVN720878 JB786412:JB786414 SX786412:SX786414 ACT786412:ACT786414 AMP786412:AMP786414 AWL786412:AWL786414 BGH786412:BGH786414 BQD786412:BQD786414 BZZ786412:BZZ786414 CJV786412:CJV786414 CTR786412:CTR786414 DDN786412:DDN786414 DNJ786412:DNJ786414 DXF786412:DXF786414 EHB786412:EHB786414 EQX786412:EQX786414 FAT786412:FAT786414 FKP786412:FKP786414 FUL786412:FUL786414 GEH786412:GEH786414 GOD786412:GOD786414 GXZ786412:GXZ786414 HHV786412:HHV786414 HRR786412:HRR786414 IBN786412:IBN786414 ILJ786412:ILJ786414 IVF786412:IVF786414 JFB786412:JFB786414 JOX786412:JOX786414 JYT786412:JYT786414 KIP786412:KIP786414 KSL786412:KSL786414 LCH786412:LCH786414 LMD786412:LMD786414 LVZ786412:LVZ786414 MFV786412:MFV786414 MPR786412:MPR786414 MZN786412:MZN786414 NJJ786412:NJJ786414 NTF786412:NTF786414 ODB786412:ODB786414 OMX786412:OMX786414 OWT786412:OWT786414 PGP786412:PGP786414 PQL786412:PQL786414 QAH786412:QAH786414 QKD786412:QKD786414 QTZ786412:QTZ786414 RDV786412:RDV786414 RNR786412:RNR786414 RXN786412:RXN786414 SHJ786412:SHJ786414 SRF786412:SRF786414 TBB786412:TBB786414 TKX786412:TKX786414 TUT786412:TUT786414 UEP786412:UEP786414 UOL786412:UOL786414 UYH786412:UYH786414 VID786412:VID786414 VRZ786412:VRZ786414 WBV786412:WBV786414 WLR786412:WLR786414 WVN786412:WVN786414 JB851948:JB851950 SX851948:SX851950 ACT851948:ACT851950 AMP851948:AMP851950 AWL851948:AWL851950 BGH851948:BGH851950 BQD851948:BQD851950 BZZ851948:BZZ851950 CJV851948:CJV851950 CTR851948:CTR851950 DDN851948:DDN851950 DNJ851948:DNJ851950 DXF851948:DXF851950 EHB851948:EHB851950 EQX851948:EQX851950 FAT851948:FAT851950 FKP851948:FKP851950 FUL851948:FUL851950 GEH851948:GEH851950 GOD851948:GOD851950 GXZ851948:GXZ851950 HHV851948:HHV851950 HRR851948:HRR851950 IBN851948:IBN851950 ILJ851948:ILJ851950 IVF851948:IVF851950 JFB851948:JFB851950 JOX851948:JOX851950 JYT851948:JYT851950 KIP851948:KIP851950 KSL851948:KSL851950 LCH851948:LCH851950 LMD851948:LMD851950 LVZ851948:LVZ851950 MFV851948:MFV851950 MPR851948:MPR851950 MZN851948:MZN851950 NJJ851948:NJJ851950 NTF851948:NTF851950 ODB851948:ODB851950 OMX851948:OMX851950 OWT851948:OWT851950 PGP851948:PGP851950 PQL851948:PQL851950 QAH851948:QAH851950 QKD851948:QKD851950 QTZ851948:QTZ851950 RDV851948:RDV851950 RNR851948:RNR851950 RXN851948:RXN851950 SHJ851948:SHJ851950 SRF851948:SRF851950 TBB851948:TBB851950 TKX851948:TKX851950 TUT851948:TUT851950 UEP851948:UEP851950 UOL851948:UOL851950 UYH851948:UYH851950 VID851948:VID851950 VRZ851948:VRZ851950 WBV851948:WBV851950 WLR851948:WLR851950 WVN851948:WVN851950 JB917484:JB917486 SX917484:SX917486 ACT917484:ACT917486 AMP917484:AMP917486 AWL917484:AWL917486 BGH917484:BGH917486 BQD917484:BQD917486 BZZ917484:BZZ917486 CJV917484:CJV917486 CTR917484:CTR917486 DDN917484:DDN917486 DNJ917484:DNJ917486 DXF917484:DXF917486 EHB917484:EHB917486 EQX917484:EQX917486 FAT917484:FAT917486 FKP917484:FKP917486 FUL917484:FUL917486 GEH917484:GEH917486 GOD917484:GOD917486 GXZ917484:GXZ917486 HHV917484:HHV917486 HRR917484:HRR917486 IBN917484:IBN917486 ILJ917484:ILJ917486 IVF917484:IVF917486 JFB917484:JFB917486 JOX917484:JOX917486 JYT917484:JYT917486 KIP917484:KIP917486 KSL917484:KSL917486 LCH917484:LCH917486 LMD917484:LMD917486 LVZ917484:LVZ917486 MFV917484:MFV917486 MPR917484:MPR917486 MZN917484:MZN917486 NJJ917484:NJJ917486 NTF917484:NTF917486 ODB917484:ODB917486 OMX917484:OMX917486 OWT917484:OWT917486 PGP917484:PGP917486 PQL917484:PQL917486 QAH917484:QAH917486 QKD917484:QKD917486 QTZ917484:QTZ917486 RDV917484:RDV917486 RNR917484:RNR917486 RXN917484:RXN917486 SHJ917484:SHJ917486 SRF917484:SRF917486 TBB917484:TBB917486 TKX917484:TKX917486 TUT917484:TUT917486 UEP917484:UEP917486 UOL917484:UOL917486 UYH917484:UYH917486 VID917484:VID917486 VRZ917484:VRZ917486 WBV917484:WBV917486 WLR917484:WLR917486 WVN917484:WVN917486 JB983020:JB983022 SX983020:SX983022 ACT983020:ACT983022 AMP983020:AMP983022 AWL983020:AWL983022 BGH983020:BGH983022 BQD983020:BQD983022 BZZ983020:BZZ983022 CJV983020:CJV983022 CTR983020:CTR983022 DDN983020:DDN983022 DNJ983020:DNJ983022 DXF983020:DXF983022 EHB983020:EHB983022 EQX983020:EQX983022 FAT983020:FAT983022 FKP983020:FKP983022 FUL983020:FUL983022 GEH983020:GEH983022 GOD983020:GOD983022 GXZ983020:GXZ983022 HHV983020:HHV983022 HRR983020:HRR983022 IBN983020:IBN983022 ILJ983020:ILJ983022 IVF983020:IVF983022 JFB983020:JFB983022 JOX983020:JOX983022 JYT983020:JYT983022 KIP983020:KIP983022 KSL983020:KSL983022 LCH983020:LCH983022 LMD983020:LMD983022 LVZ983020:LVZ983022 MFV983020:MFV983022 MPR983020:MPR983022 MZN983020:MZN983022 NJJ983020:NJJ983022 NTF983020:NTF983022 ODB983020:ODB983022 OMX983020:OMX983022 OWT983020:OWT983022 PGP983020:PGP983022 PQL983020:PQL983022 QAH983020:QAH983022 QKD983020:QKD983022 QTZ983020:QTZ983022 RDV983020:RDV983022 RNR983020:RNR983022 RXN983020:RXN983022 SHJ983020:SHJ983022 SRF983020:SRF983022 TBB983020:TBB983022 TKX983020:TKX983022 TUT983020:TUT983022 UEP983020:UEP983022 UOL983020:UOL983022 UYH983020:UYH983022 VID983020:VID983022 VRZ983020:VRZ983022 WBV983020:WBV983022 WLR983020:WLR983022 WVN983020:WVN983022 JB65510:JB65511 SX65510:SX65511 ACT65510:ACT65511 AMP65510:AMP65511 AWL65510:AWL65511 BGH65510:BGH65511 BQD65510:BQD65511 BZZ65510:BZZ65511 CJV65510:CJV65511 CTR65510:CTR65511 DDN65510:DDN65511 DNJ65510:DNJ65511 DXF65510:DXF65511 EHB65510:EHB65511 EQX65510:EQX65511 FAT65510:FAT65511 FKP65510:FKP65511 FUL65510:FUL65511 GEH65510:GEH65511 GOD65510:GOD65511 GXZ65510:GXZ65511 HHV65510:HHV65511 HRR65510:HRR65511 IBN65510:IBN65511 ILJ65510:ILJ65511 IVF65510:IVF65511 JFB65510:JFB65511 JOX65510:JOX65511 JYT65510:JYT65511 KIP65510:KIP65511 KSL65510:KSL65511 LCH65510:LCH65511 LMD65510:LMD65511 LVZ65510:LVZ65511 MFV65510:MFV65511 MPR65510:MPR65511 MZN65510:MZN65511 NJJ65510:NJJ65511 NTF65510:NTF65511 ODB65510:ODB65511 OMX65510:OMX65511 OWT65510:OWT65511 PGP65510:PGP65511 PQL65510:PQL65511 QAH65510:QAH65511 QKD65510:QKD65511 QTZ65510:QTZ65511 RDV65510:RDV65511 RNR65510:RNR65511 RXN65510:RXN65511 SHJ65510:SHJ65511 SRF65510:SRF65511 TBB65510:TBB65511 TKX65510:TKX65511 TUT65510:TUT65511 UEP65510:UEP65511 UOL65510:UOL65511 UYH65510:UYH65511 VID65510:VID65511 VRZ65510:VRZ65511 WBV65510:WBV65511 WLR65510:WLR65511 WVN65510:WVN65511 JB131046:JB131047 SX131046:SX131047 ACT131046:ACT131047 AMP131046:AMP131047 AWL131046:AWL131047 BGH131046:BGH131047 BQD131046:BQD131047 BZZ131046:BZZ131047 CJV131046:CJV131047 CTR131046:CTR131047 DDN131046:DDN131047 DNJ131046:DNJ131047 DXF131046:DXF131047 EHB131046:EHB131047 EQX131046:EQX131047 FAT131046:FAT131047 FKP131046:FKP131047 FUL131046:FUL131047 GEH131046:GEH131047 GOD131046:GOD131047 GXZ131046:GXZ131047 HHV131046:HHV131047 HRR131046:HRR131047 IBN131046:IBN131047 ILJ131046:ILJ131047 IVF131046:IVF131047 JFB131046:JFB131047 JOX131046:JOX131047 JYT131046:JYT131047 KIP131046:KIP131047 KSL131046:KSL131047 LCH131046:LCH131047 LMD131046:LMD131047 LVZ131046:LVZ131047 MFV131046:MFV131047 MPR131046:MPR131047 MZN131046:MZN131047 NJJ131046:NJJ131047 NTF131046:NTF131047 ODB131046:ODB131047 OMX131046:OMX131047 OWT131046:OWT131047 PGP131046:PGP131047 PQL131046:PQL131047 QAH131046:QAH131047 QKD131046:QKD131047 QTZ131046:QTZ131047 RDV131046:RDV131047 RNR131046:RNR131047 RXN131046:RXN131047 SHJ131046:SHJ131047 SRF131046:SRF131047 TBB131046:TBB131047 TKX131046:TKX131047 TUT131046:TUT131047 UEP131046:UEP131047 UOL131046:UOL131047 UYH131046:UYH131047 VID131046:VID131047 VRZ131046:VRZ131047 WBV131046:WBV131047 WLR131046:WLR131047 WVN131046:WVN131047 JB196582:JB196583 SX196582:SX196583 ACT196582:ACT196583 AMP196582:AMP196583 AWL196582:AWL196583 BGH196582:BGH196583 BQD196582:BQD196583 BZZ196582:BZZ196583 CJV196582:CJV196583 CTR196582:CTR196583 DDN196582:DDN196583 DNJ196582:DNJ196583 DXF196582:DXF196583 EHB196582:EHB196583 EQX196582:EQX196583 FAT196582:FAT196583 FKP196582:FKP196583 FUL196582:FUL196583 GEH196582:GEH196583 GOD196582:GOD196583 GXZ196582:GXZ196583 HHV196582:HHV196583 HRR196582:HRR196583 IBN196582:IBN196583 ILJ196582:ILJ196583 IVF196582:IVF196583 JFB196582:JFB196583 JOX196582:JOX196583 JYT196582:JYT196583 KIP196582:KIP196583 KSL196582:KSL196583 LCH196582:LCH196583 LMD196582:LMD196583 LVZ196582:LVZ196583 MFV196582:MFV196583 MPR196582:MPR196583 MZN196582:MZN196583 NJJ196582:NJJ196583 NTF196582:NTF196583 ODB196582:ODB196583 OMX196582:OMX196583 OWT196582:OWT196583 PGP196582:PGP196583 PQL196582:PQL196583 QAH196582:QAH196583 QKD196582:QKD196583 QTZ196582:QTZ196583 RDV196582:RDV196583 RNR196582:RNR196583 RXN196582:RXN196583 SHJ196582:SHJ196583 SRF196582:SRF196583 TBB196582:TBB196583 TKX196582:TKX196583 TUT196582:TUT196583 UEP196582:UEP196583 UOL196582:UOL196583 UYH196582:UYH196583 VID196582:VID196583 VRZ196582:VRZ196583 WBV196582:WBV196583 WLR196582:WLR196583 WVN196582:WVN196583 JB262118:JB262119 SX262118:SX262119 ACT262118:ACT262119 AMP262118:AMP262119 AWL262118:AWL262119 BGH262118:BGH262119 BQD262118:BQD262119 BZZ262118:BZZ262119 CJV262118:CJV262119 CTR262118:CTR262119 DDN262118:DDN262119 DNJ262118:DNJ262119 DXF262118:DXF262119 EHB262118:EHB262119 EQX262118:EQX262119 FAT262118:FAT262119 FKP262118:FKP262119 FUL262118:FUL262119 GEH262118:GEH262119 GOD262118:GOD262119 GXZ262118:GXZ262119 HHV262118:HHV262119 HRR262118:HRR262119 IBN262118:IBN262119 ILJ262118:ILJ262119 IVF262118:IVF262119 JFB262118:JFB262119 JOX262118:JOX262119 JYT262118:JYT262119 KIP262118:KIP262119 KSL262118:KSL262119 LCH262118:LCH262119 LMD262118:LMD262119 LVZ262118:LVZ262119 MFV262118:MFV262119 MPR262118:MPR262119 MZN262118:MZN262119 NJJ262118:NJJ262119 NTF262118:NTF262119 ODB262118:ODB262119 OMX262118:OMX262119 OWT262118:OWT262119 PGP262118:PGP262119 PQL262118:PQL262119 QAH262118:QAH262119 QKD262118:QKD262119 QTZ262118:QTZ262119 RDV262118:RDV262119 RNR262118:RNR262119 RXN262118:RXN262119 SHJ262118:SHJ262119 SRF262118:SRF262119 TBB262118:TBB262119 TKX262118:TKX262119 TUT262118:TUT262119 UEP262118:UEP262119 UOL262118:UOL262119 UYH262118:UYH262119 VID262118:VID262119 VRZ262118:VRZ262119 WBV262118:WBV262119 WLR262118:WLR262119 WVN262118:WVN262119 JB327654:JB327655 SX327654:SX327655 ACT327654:ACT327655 AMP327654:AMP327655 AWL327654:AWL327655 BGH327654:BGH327655 BQD327654:BQD327655 BZZ327654:BZZ327655 CJV327654:CJV327655 CTR327654:CTR327655 DDN327654:DDN327655 DNJ327654:DNJ327655 DXF327654:DXF327655 EHB327654:EHB327655 EQX327654:EQX327655 FAT327654:FAT327655 FKP327654:FKP327655 FUL327654:FUL327655 GEH327654:GEH327655 GOD327654:GOD327655 GXZ327654:GXZ327655 HHV327654:HHV327655 HRR327654:HRR327655 IBN327654:IBN327655 ILJ327654:ILJ327655 IVF327654:IVF327655 JFB327654:JFB327655 JOX327654:JOX327655 JYT327654:JYT327655 KIP327654:KIP327655 KSL327654:KSL327655 LCH327654:LCH327655 LMD327654:LMD327655 LVZ327654:LVZ327655 MFV327654:MFV327655 MPR327654:MPR327655 MZN327654:MZN327655 NJJ327654:NJJ327655 NTF327654:NTF327655 ODB327654:ODB327655 OMX327654:OMX327655 OWT327654:OWT327655 PGP327654:PGP327655 PQL327654:PQL327655 QAH327654:QAH327655 QKD327654:QKD327655 QTZ327654:QTZ327655 RDV327654:RDV327655 RNR327654:RNR327655 RXN327654:RXN327655 SHJ327654:SHJ327655 SRF327654:SRF327655 TBB327654:TBB327655 TKX327654:TKX327655 TUT327654:TUT327655 UEP327654:UEP327655 UOL327654:UOL327655 UYH327654:UYH327655 VID327654:VID327655 VRZ327654:VRZ327655 WBV327654:WBV327655 WLR327654:WLR327655 WVN327654:WVN327655 JB393190:JB393191 SX393190:SX393191 ACT393190:ACT393191 AMP393190:AMP393191 AWL393190:AWL393191 BGH393190:BGH393191 BQD393190:BQD393191 BZZ393190:BZZ393191 CJV393190:CJV393191 CTR393190:CTR393191 DDN393190:DDN393191 DNJ393190:DNJ393191 DXF393190:DXF393191 EHB393190:EHB393191 EQX393190:EQX393191 FAT393190:FAT393191 FKP393190:FKP393191 FUL393190:FUL393191 GEH393190:GEH393191 GOD393190:GOD393191 GXZ393190:GXZ393191 HHV393190:HHV393191 HRR393190:HRR393191 IBN393190:IBN393191 ILJ393190:ILJ393191 IVF393190:IVF393191 JFB393190:JFB393191 JOX393190:JOX393191 JYT393190:JYT393191 KIP393190:KIP393191 KSL393190:KSL393191 LCH393190:LCH393191 LMD393190:LMD393191 LVZ393190:LVZ393191 MFV393190:MFV393191 MPR393190:MPR393191 MZN393190:MZN393191 NJJ393190:NJJ393191 NTF393190:NTF393191 ODB393190:ODB393191 OMX393190:OMX393191 OWT393190:OWT393191 PGP393190:PGP393191 PQL393190:PQL393191 QAH393190:QAH393191 QKD393190:QKD393191 QTZ393190:QTZ393191 RDV393190:RDV393191 RNR393190:RNR393191 RXN393190:RXN393191 SHJ393190:SHJ393191 SRF393190:SRF393191 TBB393190:TBB393191 TKX393190:TKX393191 TUT393190:TUT393191 UEP393190:UEP393191 UOL393190:UOL393191 UYH393190:UYH393191 VID393190:VID393191 VRZ393190:VRZ393191 WBV393190:WBV393191 WLR393190:WLR393191 WVN393190:WVN393191 JB458726:JB458727 SX458726:SX458727 ACT458726:ACT458727 AMP458726:AMP458727 AWL458726:AWL458727 BGH458726:BGH458727 BQD458726:BQD458727 BZZ458726:BZZ458727 CJV458726:CJV458727 CTR458726:CTR458727 DDN458726:DDN458727 DNJ458726:DNJ458727 DXF458726:DXF458727 EHB458726:EHB458727 EQX458726:EQX458727 FAT458726:FAT458727 FKP458726:FKP458727 FUL458726:FUL458727 GEH458726:GEH458727 GOD458726:GOD458727 GXZ458726:GXZ458727 HHV458726:HHV458727 HRR458726:HRR458727 IBN458726:IBN458727 ILJ458726:ILJ458727 IVF458726:IVF458727 JFB458726:JFB458727 JOX458726:JOX458727 JYT458726:JYT458727 KIP458726:KIP458727 KSL458726:KSL458727 LCH458726:LCH458727 LMD458726:LMD458727 LVZ458726:LVZ458727 MFV458726:MFV458727 MPR458726:MPR458727 MZN458726:MZN458727 NJJ458726:NJJ458727 NTF458726:NTF458727 ODB458726:ODB458727 OMX458726:OMX458727 OWT458726:OWT458727 PGP458726:PGP458727 PQL458726:PQL458727 QAH458726:QAH458727 QKD458726:QKD458727 QTZ458726:QTZ458727 RDV458726:RDV458727 RNR458726:RNR458727 RXN458726:RXN458727 SHJ458726:SHJ458727 SRF458726:SRF458727 TBB458726:TBB458727 TKX458726:TKX458727 TUT458726:TUT458727 UEP458726:UEP458727 UOL458726:UOL458727 UYH458726:UYH458727 VID458726:VID458727 VRZ458726:VRZ458727 WBV458726:WBV458727 WLR458726:WLR458727 WVN458726:WVN458727 JB524262:JB524263 SX524262:SX524263 ACT524262:ACT524263 AMP524262:AMP524263 AWL524262:AWL524263 BGH524262:BGH524263 BQD524262:BQD524263 BZZ524262:BZZ524263 CJV524262:CJV524263 CTR524262:CTR524263 DDN524262:DDN524263 DNJ524262:DNJ524263 DXF524262:DXF524263 EHB524262:EHB524263 EQX524262:EQX524263 FAT524262:FAT524263 FKP524262:FKP524263 FUL524262:FUL524263 GEH524262:GEH524263 GOD524262:GOD524263 GXZ524262:GXZ524263 HHV524262:HHV524263 HRR524262:HRR524263 IBN524262:IBN524263 ILJ524262:ILJ524263 IVF524262:IVF524263 JFB524262:JFB524263 JOX524262:JOX524263 JYT524262:JYT524263 KIP524262:KIP524263 KSL524262:KSL524263 LCH524262:LCH524263 LMD524262:LMD524263 LVZ524262:LVZ524263 MFV524262:MFV524263 MPR524262:MPR524263 MZN524262:MZN524263 NJJ524262:NJJ524263 NTF524262:NTF524263 ODB524262:ODB524263 OMX524262:OMX524263 OWT524262:OWT524263 PGP524262:PGP524263 PQL524262:PQL524263 QAH524262:QAH524263 QKD524262:QKD524263 QTZ524262:QTZ524263 RDV524262:RDV524263 RNR524262:RNR524263 RXN524262:RXN524263 SHJ524262:SHJ524263 SRF524262:SRF524263 TBB524262:TBB524263 TKX524262:TKX524263 TUT524262:TUT524263 UEP524262:UEP524263 UOL524262:UOL524263 UYH524262:UYH524263 VID524262:VID524263 VRZ524262:VRZ524263 WBV524262:WBV524263 WLR524262:WLR524263 WVN524262:WVN524263 JB589798:JB589799 SX589798:SX589799 ACT589798:ACT589799 AMP589798:AMP589799 AWL589798:AWL589799 BGH589798:BGH589799 BQD589798:BQD589799 BZZ589798:BZZ589799 CJV589798:CJV589799 CTR589798:CTR589799 DDN589798:DDN589799 DNJ589798:DNJ589799 DXF589798:DXF589799 EHB589798:EHB589799 EQX589798:EQX589799 FAT589798:FAT589799 FKP589798:FKP589799 FUL589798:FUL589799 GEH589798:GEH589799 GOD589798:GOD589799 GXZ589798:GXZ589799 HHV589798:HHV589799 HRR589798:HRR589799 IBN589798:IBN589799 ILJ589798:ILJ589799 IVF589798:IVF589799 JFB589798:JFB589799 JOX589798:JOX589799 JYT589798:JYT589799 KIP589798:KIP589799 KSL589798:KSL589799 LCH589798:LCH589799 LMD589798:LMD589799 LVZ589798:LVZ589799 MFV589798:MFV589799 MPR589798:MPR589799 MZN589798:MZN589799 NJJ589798:NJJ589799 NTF589798:NTF589799 ODB589798:ODB589799 OMX589798:OMX589799 OWT589798:OWT589799 PGP589798:PGP589799 PQL589798:PQL589799 QAH589798:QAH589799 QKD589798:QKD589799 QTZ589798:QTZ589799 RDV589798:RDV589799 RNR589798:RNR589799 RXN589798:RXN589799 SHJ589798:SHJ589799 SRF589798:SRF589799 TBB589798:TBB589799 TKX589798:TKX589799 TUT589798:TUT589799 UEP589798:UEP589799 UOL589798:UOL589799 UYH589798:UYH589799 VID589798:VID589799 VRZ589798:VRZ589799 WBV589798:WBV589799 WLR589798:WLR589799 WVN589798:WVN589799 JB655334:JB655335 SX655334:SX655335 ACT655334:ACT655335 AMP655334:AMP655335 AWL655334:AWL655335 BGH655334:BGH655335 BQD655334:BQD655335 BZZ655334:BZZ655335 CJV655334:CJV655335 CTR655334:CTR655335 DDN655334:DDN655335 DNJ655334:DNJ655335 DXF655334:DXF655335 EHB655334:EHB655335 EQX655334:EQX655335 FAT655334:FAT655335 FKP655334:FKP655335 FUL655334:FUL655335 GEH655334:GEH655335 GOD655334:GOD655335 GXZ655334:GXZ655335 HHV655334:HHV655335 HRR655334:HRR655335 IBN655334:IBN655335 ILJ655334:ILJ655335 IVF655334:IVF655335 JFB655334:JFB655335 JOX655334:JOX655335 JYT655334:JYT655335 KIP655334:KIP655335 KSL655334:KSL655335 LCH655334:LCH655335 LMD655334:LMD655335 LVZ655334:LVZ655335 MFV655334:MFV655335 MPR655334:MPR655335 MZN655334:MZN655335 NJJ655334:NJJ655335 NTF655334:NTF655335 ODB655334:ODB655335 OMX655334:OMX655335 OWT655334:OWT655335 PGP655334:PGP655335 PQL655334:PQL655335 QAH655334:QAH655335 QKD655334:QKD655335 QTZ655334:QTZ655335 RDV655334:RDV655335 RNR655334:RNR655335 RXN655334:RXN655335 SHJ655334:SHJ655335 SRF655334:SRF655335 TBB655334:TBB655335 TKX655334:TKX655335 TUT655334:TUT655335 UEP655334:UEP655335 UOL655334:UOL655335 UYH655334:UYH655335 VID655334:VID655335 VRZ655334:VRZ655335 WBV655334:WBV655335 WLR655334:WLR655335 WVN655334:WVN655335 JB720870:JB720871 SX720870:SX720871 ACT720870:ACT720871 AMP720870:AMP720871 AWL720870:AWL720871 BGH720870:BGH720871 BQD720870:BQD720871 BZZ720870:BZZ720871 CJV720870:CJV720871 CTR720870:CTR720871 DDN720870:DDN720871 DNJ720870:DNJ720871 DXF720870:DXF720871 EHB720870:EHB720871 EQX720870:EQX720871 FAT720870:FAT720871 FKP720870:FKP720871 FUL720870:FUL720871 GEH720870:GEH720871 GOD720870:GOD720871 GXZ720870:GXZ720871 HHV720870:HHV720871 HRR720870:HRR720871 IBN720870:IBN720871 ILJ720870:ILJ720871 IVF720870:IVF720871 JFB720870:JFB720871 JOX720870:JOX720871 JYT720870:JYT720871 KIP720870:KIP720871 KSL720870:KSL720871 LCH720870:LCH720871 LMD720870:LMD720871 LVZ720870:LVZ720871 MFV720870:MFV720871 MPR720870:MPR720871 MZN720870:MZN720871 NJJ720870:NJJ720871 NTF720870:NTF720871 ODB720870:ODB720871 OMX720870:OMX720871 OWT720870:OWT720871 PGP720870:PGP720871 PQL720870:PQL720871 QAH720870:QAH720871 QKD720870:QKD720871 QTZ720870:QTZ720871 RDV720870:RDV720871 RNR720870:RNR720871 RXN720870:RXN720871 SHJ720870:SHJ720871 SRF720870:SRF720871 TBB720870:TBB720871 TKX720870:TKX720871 TUT720870:TUT720871 UEP720870:UEP720871 UOL720870:UOL720871 UYH720870:UYH720871 VID720870:VID720871 VRZ720870:VRZ720871 WBV720870:WBV720871 WLR720870:WLR720871 WVN720870:WVN720871 JB786406:JB786407 SX786406:SX786407 ACT786406:ACT786407 AMP786406:AMP786407 AWL786406:AWL786407 BGH786406:BGH786407 BQD786406:BQD786407 BZZ786406:BZZ786407 CJV786406:CJV786407 CTR786406:CTR786407 DDN786406:DDN786407 DNJ786406:DNJ786407 DXF786406:DXF786407 EHB786406:EHB786407 EQX786406:EQX786407 FAT786406:FAT786407 FKP786406:FKP786407 FUL786406:FUL786407 GEH786406:GEH786407 GOD786406:GOD786407 GXZ786406:GXZ786407 HHV786406:HHV786407 HRR786406:HRR786407 IBN786406:IBN786407 ILJ786406:ILJ786407 IVF786406:IVF786407 JFB786406:JFB786407 JOX786406:JOX786407 JYT786406:JYT786407 KIP786406:KIP786407 KSL786406:KSL786407 LCH786406:LCH786407 LMD786406:LMD786407 LVZ786406:LVZ786407 MFV786406:MFV786407 MPR786406:MPR786407 MZN786406:MZN786407 NJJ786406:NJJ786407 NTF786406:NTF786407 ODB786406:ODB786407 OMX786406:OMX786407 OWT786406:OWT786407 PGP786406:PGP786407 PQL786406:PQL786407 QAH786406:QAH786407 QKD786406:QKD786407 QTZ786406:QTZ786407 RDV786406:RDV786407 RNR786406:RNR786407 RXN786406:RXN786407 SHJ786406:SHJ786407 SRF786406:SRF786407 TBB786406:TBB786407 TKX786406:TKX786407 TUT786406:TUT786407 UEP786406:UEP786407 UOL786406:UOL786407 UYH786406:UYH786407 VID786406:VID786407 VRZ786406:VRZ786407 WBV786406:WBV786407 WLR786406:WLR786407 WVN786406:WVN786407 JB851942:JB851943 SX851942:SX851943 ACT851942:ACT851943 AMP851942:AMP851943 AWL851942:AWL851943 BGH851942:BGH851943 BQD851942:BQD851943 BZZ851942:BZZ851943 CJV851942:CJV851943 CTR851942:CTR851943 DDN851942:DDN851943 DNJ851942:DNJ851943 DXF851942:DXF851943 EHB851942:EHB851943 EQX851942:EQX851943 FAT851942:FAT851943 FKP851942:FKP851943 FUL851942:FUL851943 GEH851942:GEH851943 GOD851942:GOD851943 GXZ851942:GXZ851943 HHV851942:HHV851943 HRR851942:HRR851943 IBN851942:IBN851943 ILJ851942:ILJ851943 IVF851942:IVF851943 JFB851942:JFB851943 JOX851942:JOX851943 JYT851942:JYT851943 KIP851942:KIP851943 KSL851942:KSL851943 LCH851942:LCH851943 LMD851942:LMD851943 LVZ851942:LVZ851943 MFV851942:MFV851943 MPR851942:MPR851943 MZN851942:MZN851943 NJJ851942:NJJ851943 NTF851942:NTF851943 ODB851942:ODB851943 OMX851942:OMX851943 OWT851942:OWT851943 PGP851942:PGP851943 PQL851942:PQL851943 QAH851942:QAH851943 QKD851942:QKD851943 QTZ851942:QTZ851943 RDV851942:RDV851943 RNR851942:RNR851943 RXN851942:RXN851943 SHJ851942:SHJ851943 SRF851942:SRF851943 TBB851942:TBB851943 TKX851942:TKX851943 TUT851942:TUT851943 UEP851942:UEP851943 UOL851942:UOL851943 UYH851942:UYH851943 VID851942:VID851943 VRZ851942:VRZ851943 WBV851942:WBV851943 WLR851942:WLR851943 WVN851942:WVN851943 JB917478:JB917479 SX917478:SX917479 ACT917478:ACT917479 AMP917478:AMP917479 AWL917478:AWL917479 BGH917478:BGH917479 BQD917478:BQD917479 BZZ917478:BZZ917479 CJV917478:CJV917479 CTR917478:CTR917479 DDN917478:DDN917479 DNJ917478:DNJ917479 DXF917478:DXF917479 EHB917478:EHB917479 EQX917478:EQX917479 FAT917478:FAT917479 FKP917478:FKP917479 FUL917478:FUL917479 GEH917478:GEH917479 GOD917478:GOD917479 GXZ917478:GXZ917479 HHV917478:HHV917479 HRR917478:HRR917479 IBN917478:IBN917479 ILJ917478:ILJ917479 IVF917478:IVF917479 JFB917478:JFB917479 JOX917478:JOX917479 JYT917478:JYT917479 KIP917478:KIP917479 KSL917478:KSL917479 LCH917478:LCH917479 LMD917478:LMD917479 LVZ917478:LVZ917479 MFV917478:MFV917479 MPR917478:MPR917479 MZN917478:MZN917479 NJJ917478:NJJ917479 NTF917478:NTF917479 ODB917478:ODB917479 OMX917478:OMX917479 OWT917478:OWT917479 PGP917478:PGP917479 PQL917478:PQL917479 QAH917478:QAH917479 QKD917478:QKD917479 QTZ917478:QTZ917479 RDV917478:RDV917479 RNR917478:RNR917479 RXN917478:RXN917479 SHJ917478:SHJ917479 SRF917478:SRF917479 TBB917478:TBB917479 TKX917478:TKX917479 TUT917478:TUT917479 UEP917478:UEP917479 UOL917478:UOL917479 UYH917478:UYH917479 VID917478:VID917479 VRZ917478:VRZ917479 WBV917478:WBV917479 WLR917478:WLR917479 WVN917478:WVN917479 JB983014:JB983015 SX983014:SX983015 ACT983014:ACT983015 AMP983014:AMP983015 AWL983014:AWL983015 BGH983014:BGH983015 BQD983014:BQD983015 BZZ983014:BZZ983015 CJV983014:CJV983015 CTR983014:CTR983015 DDN983014:DDN983015 DNJ983014:DNJ983015 DXF983014:DXF983015 EHB983014:EHB983015 EQX983014:EQX983015 FAT983014:FAT983015 FKP983014:FKP983015 FUL983014:FUL983015 GEH983014:GEH983015 GOD983014:GOD983015 GXZ983014:GXZ983015 HHV983014:HHV983015 HRR983014:HRR983015 IBN983014:IBN983015 ILJ983014:ILJ983015 IVF983014:IVF983015 JFB983014:JFB983015 JOX983014:JOX983015 JYT983014:JYT983015 KIP983014:KIP983015 KSL983014:KSL983015 LCH983014:LCH983015 LMD983014:LMD983015 LVZ983014:LVZ983015 MFV983014:MFV983015 MPR983014:MPR983015 MZN983014:MZN983015 NJJ983014:NJJ983015 NTF983014:NTF983015 ODB983014:ODB983015 OMX983014:OMX983015 OWT983014:OWT983015 PGP983014:PGP983015 PQL983014:PQL983015 QAH983014:QAH983015 QKD983014:QKD983015 QTZ983014:QTZ983015 RDV983014:RDV983015 RNR983014:RNR983015 RXN983014:RXN983015 SHJ983014:SHJ983015 SRF983014:SRF983015 TBB983014:TBB983015 TKX983014:TKX983015 TUT983014:TUT983015 UEP983014:UEP983015 UOL983014:UOL983015 UYH983014:UYH983015 VID983014:VID983015 VRZ983014:VRZ983015 WBV983014:WBV983015 WLR983014:WLR983015 WVN983014:WVN983015 JB65505 SX65505 ACT65505 AMP65505 AWL65505 BGH65505 BQD65505 BZZ65505 CJV65505 CTR65505 DDN65505 DNJ65505 DXF65505 EHB65505 EQX65505 FAT65505 FKP65505 FUL65505 GEH65505 GOD65505 GXZ65505 HHV65505 HRR65505 IBN65505 ILJ65505 IVF65505 JFB65505 JOX65505 JYT65505 KIP65505 KSL65505 LCH65505 LMD65505 LVZ65505 MFV65505 MPR65505 MZN65505 NJJ65505 NTF65505 ODB65505 OMX65505 OWT65505 PGP65505 PQL65505 QAH65505 QKD65505 QTZ65505 RDV65505 RNR65505 RXN65505 SHJ65505 SRF65505 TBB65505 TKX65505 TUT65505 UEP65505 UOL65505 UYH65505 VID65505 VRZ65505 WBV65505 WLR65505 WVN65505 JB131041 SX131041 ACT131041 AMP131041 AWL131041 BGH131041 BQD131041 BZZ131041 CJV131041 CTR131041 DDN131041 DNJ131041 DXF131041 EHB131041 EQX131041 FAT131041 FKP131041 FUL131041 GEH131041 GOD131041 GXZ131041 HHV131041 HRR131041 IBN131041 ILJ131041 IVF131041 JFB131041 JOX131041 JYT131041 KIP131041 KSL131041 LCH131041 LMD131041 LVZ131041 MFV131041 MPR131041 MZN131041 NJJ131041 NTF131041 ODB131041 OMX131041 OWT131041 PGP131041 PQL131041 QAH131041 QKD131041 QTZ131041 RDV131041 RNR131041 RXN131041 SHJ131041 SRF131041 TBB131041 TKX131041 TUT131041 UEP131041 UOL131041 UYH131041 VID131041 VRZ131041 WBV131041 WLR131041 WVN131041 JB196577 SX196577 ACT196577 AMP196577 AWL196577 BGH196577 BQD196577 BZZ196577 CJV196577 CTR196577 DDN196577 DNJ196577 DXF196577 EHB196577 EQX196577 FAT196577 FKP196577 FUL196577 GEH196577 GOD196577 GXZ196577 HHV196577 HRR196577 IBN196577 ILJ196577 IVF196577 JFB196577 JOX196577 JYT196577 KIP196577 KSL196577 LCH196577 LMD196577 LVZ196577 MFV196577 MPR196577 MZN196577 NJJ196577 NTF196577 ODB196577 OMX196577 OWT196577 PGP196577 PQL196577 QAH196577 QKD196577 QTZ196577 RDV196577 RNR196577 RXN196577 SHJ196577 SRF196577 TBB196577 TKX196577 TUT196577 UEP196577 UOL196577 UYH196577 VID196577 VRZ196577 WBV196577 WLR196577 WVN196577 JB262113 SX262113 ACT262113 AMP262113 AWL262113 BGH262113 BQD262113 BZZ262113 CJV262113 CTR262113 DDN262113 DNJ262113 DXF262113 EHB262113 EQX262113 FAT262113 FKP262113 FUL262113 GEH262113 GOD262113 GXZ262113 HHV262113 HRR262113 IBN262113 ILJ262113 IVF262113 JFB262113 JOX262113 JYT262113 KIP262113 KSL262113 LCH262113 LMD262113 LVZ262113 MFV262113 MPR262113 MZN262113 NJJ262113 NTF262113 ODB262113 OMX262113 OWT262113 PGP262113 PQL262113 QAH262113 QKD262113 QTZ262113 RDV262113 RNR262113 RXN262113 SHJ262113 SRF262113 TBB262113 TKX262113 TUT262113 UEP262113 UOL262113 UYH262113 VID262113 VRZ262113 WBV262113 WLR262113 WVN262113 JB327649 SX327649 ACT327649 AMP327649 AWL327649 BGH327649 BQD327649 BZZ327649 CJV327649 CTR327649 DDN327649 DNJ327649 DXF327649 EHB327649 EQX327649 FAT327649 FKP327649 FUL327649 GEH327649 GOD327649 GXZ327649 HHV327649 HRR327649 IBN327649 ILJ327649 IVF327649 JFB327649 JOX327649 JYT327649 KIP327649 KSL327649 LCH327649 LMD327649 LVZ327649 MFV327649 MPR327649 MZN327649 NJJ327649 NTF327649 ODB327649 OMX327649 OWT327649 PGP327649 PQL327649 QAH327649 QKD327649 QTZ327649 RDV327649 RNR327649 RXN327649 SHJ327649 SRF327649 TBB327649 TKX327649 TUT327649 UEP327649 UOL327649 UYH327649 VID327649 VRZ327649 WBV327649 WLR327649 WVN327649 JB393185 SX393185 ACT393185 AMP393185 AWL393185 BGH393185 BQD393185 BZZ393185 CJV393185 CTR393185 DDN393185 DNJ393185 DXF393185 EHB393185 EQX393185 FAT393185 FKP393185 FUL393185 GEH393185 GOD393185 GXZ393185 HHV393185 HRR393185 IBN393185 ILJ393185 IVF393185 JFB393185 JOX393185 JYT393185 KIP393185 KSL393185 LCH393185 LMD393185 LVZ393185 MFV393185 MPR393185 MZN393185 NJJ393185 NTF393185 ODB393185 OMX393185 OWT393185 PGP393185 PQL393185 QAH393185 QKD393185 QTZ393185 RDV393185 RNR393185 RXN393185 SHJ393185 SRF393185 TBB393185 TKX393185 TUT393185 UEP393185 UOL393185 UYH393185 VID393185 VRZ393185 WBV393185 WLR393185 WVN393185 JB458721 SX458721 ACT458721 AMP458721 AWL458721 BGH458721 BQD458721 BZZ458721 CJV458721 CTR458721 DDN458721 DNJ458721 DXF458721 EHB458721 EQX458721 FAT458721 FKP458721 FUL458721 GEH458721 GOD458721 GXZ458721 HHV458721 HRR458721 IBN458721 ILJ458721 IVF458721 JFB458721 JOX458721 JYT458721 KIP458721 KSL458721 LCH458721 LMD458721 LVZ458721 MFV458721 MPR458721 MZN458721 NJJ458721 NTF458721 ODB458721 OMX458721 OWT458721 PGP458721 PQL458721 QAH458721 QKD458721 QTZ458721 RDV458721 RNR458721 RXN458721 SHJ458721 SRF458721 TBB458721 TKX458721 TUT458721 UEP458721 UOL458721 UYH458721 VID458721 VRZ458721 WBV458721 WLR458721 WVN458721 JB524257 SX524257 ACT524257 AMP524257 AWL524257 BGH524257 BQD524257 BZZ524257 CJV524257 CTR524257 DDN524257 DNJ524257 DXF524257 EHB524257 EQX524257 FAT524257 FKP524257 FUL524257 GEH524257 GOD524257 GXZ524257 HHV524257 HRR524257 IBN524257 ILJ524257 IVF524257 JFB524257 JOX524257 JYT524257 KIP524257 KSL524257 LCH524257 LMD524257 LVZ524257 MFV524257 MPR524257 MZN524257 NJJ524257 NTF524257 ODB524257 OMX524257 OWT524257 PGP524257 PQL524257 QAH524257 QKD524257 QTZ524257 RDV524257 RNR524257 RXN524257 SHJ524257 SRF524257 TBB524257 TKX524257 TUT524257 UEP524257 UOL524257 UYH524257 VID524257 VRZ524257 WBV524257 WLR524257 WVN524257 JB589793 SX589793 ACT589793 AMP589793 AWL589793 BGH589793 BQD589793 BZZ589793 CJV589793 CTR589793 DDN589793 DNJ589793 DXF589793 EHB589793 EQX589793 FAT589793 FKP589793 FUL589793 GEH589793 GOD589793 GXZ589793 HHV589793 HRR589793 IBN589793 ILJ589793 IVF589793 JFB589793 JOX589793 JYT589793 KIP589793 KSL589793 LCH589793 LMD589793 LVZ589793 MFV589793 MPR589793 MZN589793 NJJ589793 NTF589793 ODB589793 OMX589793 OWT589793 PGP589793 PQL589793 QAH589793 QKD589793 QTZ589793 RDV589793 RNR589793 RXN589793 SHJ589793 SRF589793 TBB589793 TKX589793 TUT589793 UEP589793 UOL589793 UYH589793 VID589793 VRZ589793 WBV589793 WLR589793 WVN589793 JB655329 SX655329 ACT655329 AMP655329 AWL655329 BGH655329 BQD655329 BZZ655329 CJV655329 CTR655329 DDN655329 DNJ655329 DXF655329 EHB655329 EQX655329 FAT655329 FKP655329 FUL655329 GEH655329 GOD655329 GXZ655329 HHV655329 HRR655329 IBN655329 ILJ655329 IVF655329 JFB655329 JOX655329 JYT655329 KIP655329 KSL655329 LCH655329 LMD655329 LVZ655329 MFV655329 MPR655329 MZN655329 NJJ655329 NTF655329 ODB655329 OMX655329 OWT655329 PGP655329 PQL655329 QAH655329 QKD655329 QTZ655329 RDV655329 RNR655329 RXN655329 SHJ655329 SRF655329 TBB655329 TKX655329 TUT655329 UEP655329 UOL655329 UYH655329 VID655329 VRZ655329 WBV655329 WLR655329 WVN655329 JB720865 SX720865 ACT720865 AMP720865 AWL720865 BGH720865 BQD720865 BZZ720865 CJV720865 CTR720865 DDN720865 DNJ720865 DXF720865 EHB720865 EQX720865 FAT720865 FKP720865 FUL720865 GEH720865 GOD720865 GXZ720865 HHV720865 HRR720865 IBN720865 ILJ720865 IVF720865 JFB720865 JOX720865 JYT720865 KIP720865 KSL720865 LCH720865 LMD720865 LVZ720865 MFV720865 MPR720865 MZN720865 NJJ720865 NTF720865 ODB720865 OMX720865 OWT720865 PGP720865 PQL720865 QAH720865 QKD720865 QTZ720865 RDV720865 RNR720865 RXN720865 SHJ720865 SRF720865 TBB720865 TKX720865 TUT720865 UEP720865 UOL720865 UYH720865 VID720865 VRZ720865 WBV720865 WLR720865 WVN720865 JB786401 SX786401 ACT786401 AMP786401 AWL786401 BGH786401 BQD786401 BZZ786401 CJV786401 CTR786401 DDN786401 DNJ786401 DXF786401 EHB786401 EQX786401 FAT786401 FKP786401 FUL786401 GEH786401 GOD786401 GXZ786401 HHV786401 HRR786401 IBN786401 ILJ786401 IVF786401 JFB786401 JOX786401 JYT786401 KIP786401 KSL786401 LCH786401 LMD786401 LVZ786401 MFV786401 MPR786401 MZN786401 NJJ786401 NTF786401 ODB786401 OMX786401 OWT786401 PGP786401 PQL786401 QAH786401 QKD786401 QTZ786401 RDV786401 RNR786401 RXN786401 SHJ786401 SRF786401 TBB786401 TKX786401 TUT786401 UEP786401 UOL786401 UYH786401 VID786401 VRZ786401 WBV786401 WLR786401 WVN786401 JB851937 SX851937 ACT851937 AMP851937 AWL851937 BGH851937 BQD851937 BZZ851937 CJV851937 CTR851937 DDN851937 DNJ851937 DXF851937 EHB851937 EQX851937 FAT851937 FKP851937 FUL851937 GEH851937 GOD851937 GXZ851937 HHV851937 HRR851937 IBN851937 ILJ851937 IVF851937 JFB851937 JOX851937 JYT851937 KIP851937 KSL851937 LCH851937 LMD851937 LVZ851937 MFV851937 MPR851937 MZN851937 NJJ851937 NTF851937 ODB851937 OMX851937 OWT851937 PGP851937 PQL851937 QAH851937 QKD851937 QTZ851937 RDV851937 RNR851937 RXN851937 SHJ851937 SRF851937 TBB851937 TKX851937 TUT851937 UEP851937 UOL851937 UYH851937 VID851937 VRZ851937 WBV851937 WLR851937 WVN851937 JB917473 SX917473 ACT917473 AMP917473 AWL917473 BGH917473 BQD917473 BZZ917473 CJV917473 CTR917473 DDN917473 DNJ917473 DXF917473 EHB917473 EQX917473 FAT917473 FKP917473 FUL917473 GEH917473 GOD917473 GXZ917473 HHV917473 HRR917473 IBN917473 ILJ917473 IVF917473 JFB917473 JOX917473 JYT917473 KIP917473 KSL917473 LCH917473 LMD917473 LVZ917473 MFV917473 MPR917473 MZN917473 NJJ917473 NTF917473 ODB917473 OMX917473 OWT917473 PGP917473 PQL917473 QAH917473 QKD917473 QTZ917473 RDV917473 RNR917473 RXN917473 SHJ917473 SRF917473 TBB917473 TKX917473 TUT917473 UEP917473 UOL917473 UYH917473 VID917473 VRZ917473 WBV917473 WLR917473 WVN917473 JB983009 SX983009 ACT983009 AMP983009 AWL983009 BGH983009 BQD983009 BZZ983009 CJV983009 CTR983009 DDN983009 DNJ983009 DXF983009 EHB983009 EQX983009 FAT983009 FKP983009 FUL983009 GEH983009 GOD983009 GXZ983009 HHV983009 HRR983009 IBN983009 ILJ983009 IVF983009 JFB983009 JOX983009 JYT983009 KIP983009 KSL983009 LCH983009 LMD983009 LVZ983009 MFV983009 MPR983009 MZN983009 NJJ983009 NTF983009 ODB983009 OMX983009 OWT983009 PGP983009 PQL983009 QAH983009 QKD983009 QTZ983009 RDV983009 RNR983009 RXN983009 SHJ983009 SRF983009 TBB983009 TKX983009 TUT983009 UEP983009 UOL983009 UYH983009 VID983009 VRZ983009 WBV983009 WLR983009 WVN983009 JB65507 SX65507 ACT65507 AMP65507 AWL65507 BGH65507 BQD65507 BZZ65507 CJV65507 CTR65507 DDN65507 DNJ65507 DXF65507 EHB65507 EQX65507 FAT65507 FKP65507 FUL65507 GEH65507 GOD65507 GXZ65507 HHV65507 HRR65507 IBN65507 ILJ65507 IVF65507 JFB65507 JOX65507 JYT65507 KIP65507 KSL65507 LCH65507 LMD65507 LVZ65507 MFV65507 MPR65507 MZN65507 NJJ65507 NTF65507 ODB65507 OMX65507 OWT65507 PGP65507 PQL65507 QAH65507 QKD65507 QTZ65507 RDV65507 RNR65507 RXN65507 SHJ65507 SRF65507 TBB65507 TKX65507 TUT65507 UEP65507 UOL65507 UYH65507 VID65507 VRZ65507 WBV65507 WLR65507 WVN65507 JB131043 SX131043 ACT131043 AMP131043 AWL131043 BGH131043 BQD131043 BZZ131043 CJV131043 CTR131043 DDN131043 DNJ131043 DXF131043 EHB131043 EQX131043 FAT131043 FKP131043 FUL131043 GEH131043 GOD131043 GXZ131043 HHV131043 HRR131043 IBN131043 ILJ131043 IVF131043 JFB131043 JOX131043 JYT131043 KIP131043 KSL131043 LCH131043 LMD131043 LVZ131043 MFV131043 MPR131043 MZN131043 NJJ131043 NTF131043 ODB131043 OMX131043 OWT131043 PGP131043 PQL131043 QAH131043 QKD131043 QTZ131043 RDV131043 RNR131043 RXN131043 SHJ131043 SRF131043 TBB131043 TKX131043 TUT131043 UEP131043 UOL131043 UYH131043 VID131043 VRZ131043 WBV131043 WLR131043 WVN131043 JB196579 SX196579 ACT196579 AMP196579 AWL196579 BGH196579 BQD196579 BZZ196579 CJV196579 CTR196579 DDN196579 DNJ196579 DXF196579 EHB196579 EQX196579 FAT196579 FKP196579 FUL196579 GEH196579 GOD196579 GXZ196579 HHV196579 HRR196579 IBN196579 ILJ196579 IVF196579 JFB196579 JOX196579 JYT196579 KIP196579 KSL196579 LCH196579 LMD196579 LVZ196579 MFV196579 MPR196579 MZN196579 NJJ196579 NTF196579 ODB196579 OMX196579 OWT196579 PGP196579 PQL196579 QAH196579 QKD196579 QTZ196579 RDV196579 RNR196579 RXN196579 SHJ196579 SRF196579 TBB196579 TKX196579 TUT196579 UEP196579 UOL196579 UYH196579 VID196579 VRZ196579 WBV196579 WLR196579 WVN196579 JB262115 SX262115 ACT262115 AMP262115 AWL262115 BGH262115 BQD262115 BZZ262115 CJV262115 CTR262115 DDN262115 DNJ262115 DXF262115 EHB262115 EQX262115 FAT262115 FKP262115 FUL262115 GEH262115 GOD262115 GXZ262115 HHV262115 HRR262115 IBN262115 ILJ262115 IVF262115 JFB262115 JOX262115 JYT262115 KIP262115 KSL262115 LCH262115 LMD262115 LVZ262115 MFV262115 MPR262115 MZN262115 NJJ262115 NTF262115 ODB262115 OMX262115 OWT262115 PGP262115 PQL262115 QAH262115 QKD262115 QTZ262115 RDV262115 RNR262115 RXN262115 SHJ262115 SRF262115 TBB262115 TKX262115 TUT262115 UEP262115 UOL262115 UYH262115 VID262115 VRZ262115 WBV262115 WLR262115 WVN262115 JB327651 SX327651 ACT327651 AMP327651 AWL327651 BGH327651 BQD327651 BZZ327651 CJV327651 CTR327651 DDN327651 DNJ327651 DXF327651 EHB327651 EQX327651 FAT327651 FKP327651 FUL327651 GEH327651 GOD327651 GXZ327651 HHV327651 HRR327651 IBN327651 ILJ327651 IVF327651 JFB327651 JOX327651 JYT327651 KIP327651 KSL327651 LCH327651 LMD327651 LVZ327651 MFV327651 MPR327651 MZN327651 NJJ327651 NTF327651 ODB327651 OMX327651 OWT327651 PGP327651 PQL327651 QAH327651 QKD327651 QTZ327651 RDV327651 RNR327651 RXN327651 SHJ327651 SRF327651 TBB327651 TKX327651 TUT327651 UEP327651 UOL327651 UYH327651 VID327651 VRZ327651 WBV327651 WLR327651 WVN327651 JB393187 SX393187 ACT393187 AMP393187 AWL393187 BGH393187 BQD393187 BZZ393187 CJV393187 CTR393187 DDN393187 DNJ393187 DXF393187 EHB393187 EQX393187 FAT393187 FKP393187 FUL393187 GEH393187 GOD393187 GXZ393187 HHV393187 HRR393187 IBN393187 ILJ393187 IVF393187 JFB393187 JOX393187 JYT393187 KIP393187 KSL393187 LCH393187 LMD393187 LVZ393187 MFV393187 MPR393187 MZN393187 NJJ393187 NTF393187 ODB393187 OMX393187 OWT393187 PGP393187 PQL393187 QAH393187 QKD393187 QTZ393187 RDV393187 RNR393187 RXN393187 SHJ393187 SRF393187 TBB393187 TKX393187 TUT393187 UEP393187 UOL393187 UYH393187 VID393187 VRZ393187 WBV393187 WLR393187 WVN393187 JB458723 SX458723 ACT458723 AMP458723 AWL458723 BGH458723 BQD458723 BZZ458723 CJV458723 CTR458723 DDN458723 DNJ458723 DXF458723 EHB458723 EQX458723 FAT458723 FKP458723 FUL458723 GEH458723 GOD458723 GXZ458723 HHV458723 HRR458723 IBN458723 ILJ458723 IVF458723 JFB458723 JOX458723 JYT458723 KIP458723 KSL458723 LCH458723 LMD458723 LVZ458723 MFV458723 MPR458723 MZN458723 NJJ458723 NTF458723 ODB458723 OMX458723 OWT458723 PGP458723 PQL458723 QAH458723 QKD458723 QTZ458723 RDV458723 RNR458723 RXN458723 SHJ458723 SRF458723 TBB458723 TKX458723 TUT458723 UEP458723 UOL458723 UYH458723 VID458723 VRZ458723 WBV458723 WLR458723 WVN458723 JB524259 SX524259 ACT524259 AMP524259 AWL524259 BGH524259 BQD524259 BZZ524259 CJV524259 CTR524259 DDN524259 DNJ524259 DXF524259 EHB524259 EQX524259 FAT524259 FKP524259 FUL524259 GEH524259 GOD524259 GXZ524259 HHV524259 HRR524259 IBN524259 ILJ524259 IVF524259 JFB524259 JOX524259 JYT524259 KIP524259 KSL524259 LCH524259 LMD524259 LVZ524259 MFV524259 MPR524259 MZN524259 NJJ524259 NTF524259 ODB524259 OMX524259 OWT524259 PGP524259 PQL524259 QAH524259 QKD524259 QTZ524259 RDV524259 RNR524259 RXN524259 SHJ524259 SRF524259 TBB524259 TKX524259 TUT524259 UEP524259 UOL524259 UYH524259 VID524259 VRZ524259 WBV524259 WLR524259 WVN524259 JB589795 SX589795 ACT589795 AMP589795 AWL589795 BGH589795 BQD589795 BZZ589795 CJV589795 CTR589795 DDN589795 DNJ589795 DXF589795 EHB589795 EQX589795 FAT589795 FKP589795 FUL589795 GEH589795 GOD589795 GXZ589795 HHV589795 HRR589795 IBN589795 ILJ589795 IVF589795 JFB589795 JOX589795 JYT589795 KIP589795 KSL589795 LCH589795 LMD589795 LVZ589795 MFV589795 MPR589795 MZN589795 NJJ589795 NTF589795 ODB589795 OMX589795 OWT589795 PGP589795 PQL589795 QAH589795 QKD589795 QTZ589795 RDV589795 RNR589795 RXN589795 SHJ589795 SRF589795 TBB589795 TKX589795 TUT589795 UEP589795 UOL589795 UYH589795 VID589795 VRZ589795 WBV589795 WLR589795 WVN589795 JB655331 SX655331 ACT655331 AMP655331 AWL655331 BGH655331 BQD655331 BZZ655331 CJV655331 CTR655331 DDN655331 DNJ655331 DXF655331 EHB655331 EQX655331 FAT655331 FKP655331 FUL655331 GEH655331 GOD655331 GXZ655331 HHV655331 HRR655331 IBN655331 ILJ655331 IVF655331 JFB655331 JOX655331 JYT655331 KIP655331 KSL655331 LCH655331 LMD655331 LVZ655331 MFV655331 MPR655331 MZN655331 NJJ655331 NTF655331 ODB655331 OMX655331 OWT655331 PGP655331 PQL655331 QAH655331 QKD655331 QTZ655331 RDV655331 RNR655331 RXN655331 SHJ655331 SRF655331 TBB655331 TKX655331 TUT655331 UEP655331 UOL655331 UYH655331 VID655331 VRZ655331 WBV655331 WLR655331 WVN655331 JB720867 SX720867 ACT720867 AMP720867 AWL720867 BGH720867 BQD720867 BZZ720867 CJV720867 CTR720867 DDN720867 DNJ720867 DXF720867 EHB720867 EQX720867 FAT720867 FKP720867 FUL720867 GEH720867 GOD720867 GXZ720867 HHV720867 HRR720867 IBN720867 ILJ720867 IVF720867 JFB720867 JOX720867 JYT720867 KIP720867 KSL720867 LCH720867 LMD720867 LVZ720867 MFV720867 MPR720867 MZN720867 NJJ720867 NTF720867 ODB720867 OMX720867 OWT720867 PGP720867 PQL720867 QAH720867 QKD720867 QTZ720867 RDV720867 RNR720867 RXN720867 SHJ720867 SRF720867 TBB720867 TKX720867 TUT720867 UEP720867 UOL720867 UYH720867 VID720867 VRZ720867 WBV720867 WLR720867 WVN720867 JB786403 SX786403 ACT786403 AMP786403 AWL786403 BGH786403 BQD786403 BZZ786403 CJV786403 CTR786403 DDN786403 DNJ786403 DXF786403 EHB786403 EQX786403 FAT786403 FKP786403 FUL786403 GEH786403 GOD786403 GXZ786403 HHV786403 HRR786403 IBN786403 ILJ786403 IVF786403 JFB786403 JOX786403 JYT786403 KIP786403 KSL786403 LCH786403 LMD786403 LVZ786403 MFV786403 MPR786403 MZN786403 NJJ786403 NTF786403 ODB786403 OMX786403 OWT786403 PGP786403 PQL786403 QAH786403 QKD786403 QTZ786403 RDV786403 RNR786403 RXN786403 SHJ786403 SRF786403 TBB786403 TKX786403 TUT786403 UEP786403 UOL786403 UYH786403 VID786403 VRZ786403 WBV786403 WLR786403 WVN786403 JB851939 SX851939 ACT851939 AMP851939 AWL851939 BGH851939 BQD851939 BZZ851939 CJV851939 CTR851939 DDN851939 DNJ851939 DXF851939 EHB851939 EQX851939 FAT851939 FKP851939 FUL851939 GEH851939 GOD851939 GXZ851939 HHV851939 HRR851939 IBN851939 ILJ851939 IVF851939 JFB851939 JOX851939 JYT851939 KIP851939 KSL851939 LCH851939 LMD851939 LVZ851939 MFV851939 MPR851939 MZN851939 NJJ851939 NTF851939 ODB851939 OMX851939 OWT851939 PGP851939 PQL851939 QAH851939 QKD851939 QTZ851939 RDV851939 RNR851939 RXN851939 SHJ851939 SRF851939 TBB851939 TKX851939 TUT851939 UEP851939 UOL851939 UYH851939 VID851939 VRZ851939 WBV851939 WLR851939 WVN851939 JB917475 SX917475 ACT917475 AMP917475 AWL917475 BGH917475 BQD917475 BZZ917475 CJV917475 CTR917475 DDN917475 DNJ917475 DXF917475 EHB917475 EQX917475 FAT917475 FKP917475 FUL917475 GEH917475 GOD917475 GXZ917475 HHV917475 HRR917475 IBN917475 ILJ917475 IVF917475 JFB917475 JOX917475 JYT917475 KIP917475 KSL917475 LCH917475 LMD917475 LVZ917475 MFV917475 MPR917475 MZN917475 NJJ917475 NTF917475 ODB917475 OMX917475 OWT917475 PGP917475 PQL917475 QAH917475 QKD917475 QTZ917475 RDV917475 RNR917475 RXN917475 SHJ917475 SRF917475 TBB917475 TKX917475 TUT917475 UEP917475 UOL917475 UYH917475 VID917475 VRZ917475 WBV917475 WLR917475 WVN917475 JB983011 SX983011 ACT983011 AMP983011 AWL983011 BGH983011 BQD983011 BZZ983011 CJV983011 CTR983011 DDN983011 DNJ983011 DXF983011 EHB983011 EQX983011 FAT983011 FKP983011 FUL983011 GEH983011 GOD983011 GXZ983011 HHV983011 HRR983011 IBN983011 ILJ983011 IVF983011 JFB983011 JOX983011 JYT983011 KIP983011 KSL983011 LCH983011 LMD983011 LVZ983011 MFV983011 MPR983011 MZN983011 NJJ983011 NTF983011 ODB983011 OMX983011 OWT983011 PGP983011 PQL983011 QAH983011 QKD983011 QTZ983011 RDV983011 RNR983011 RXN983011 SHJ983011 SRF983011 TBB983011 TKX983011 TUT983011 UEP983011 UOL983011 UYH983011 VID983011 VRZ983011 WBV983011 WLR983011 WVN983011 JB15:JB18 SX15:SX18 ACT15:ACT18 AMP15:AMP18 AWL15:AWL18 BGH15:BGH18 BQD15:BQD18 BZZ15:BZZ18 CJV15:CJV18 CTR15:CTR18 DDN15:DDN18 DNJ15:DNJ18 DXF15:DXF18 EHB15:EHB18 EQX15:EQX18 FAT15:FAT18 FKP15:FKP18 FUL15:FUL18 GEH15:GEH18 GOD15:GOD18 GXZ15:GXZ18 HHV15:HHV18 HRR15:HRR18 IBN15:IBN18 ILJ15:ILJ18 IVF15:IVF18 JFB15:JFB18 JOX15:JOX18 JYT15:JYT18 KIP15:KIP18 KSL15:KSL18 LCH15:LCH18 LMD15:LMD18 LVZ15:LVZ18 MFV15:MFV18 MPR15:MPR18 MZN15:MZN18 NJJ15:NJJ18 NTF15:NTF18 ODB15:ODB18 OMX15:OMX18 OWT15:OWT18 PGP15:PGP18 PQL15:PQL18 QAH15:QAH18 QKD15:QKD18 QTZ15:QTZ18 RDV15:RDV18 RNR15:RNR18 RXN15:RXN18 SHJ15:SHJ18 SRF15:SRF18 TBB15:TBB18 TKX15:TKX18 TUT15:TUT18 UEP15:UEP18 UOL15:UOL18 UYH15:UYH18 VID15:VID18 VRZ15:VRZ18 WBV15:WBV18 WLR15:WLR18 WVN15:WVN18 JB65521 SX65521 ACT65521 AMP65521 AWL65521 BGH65521 BQD65521 BZZ65521 CJV65521 CTR65521 DDN65521 DNJ65521 DXF65521 EHB65521 EQX65521 FAT65521 FKP65521 FUL65521 GEH65521 GOD65521 GXZ65521 HHV65521 HRR65521 IBN65521 ILJ65521 IVF65521 JFB65521 JOX65521 JYT65521 KIP65521 KSL65521 LCH65521 LMD65521 LVZ65521 MFV65521 MPR65521 MZN65521 NJJ65521 NTF65521 ODB65521 OMX65521 OWT65521 PGP65521 PQL65521 QAH65521 QKD65521 QTZ65521 RDV65521 RNR65521 RXN65521 SHJ65521 SRF65521 TBB65521 TKX65521 TUT65521 UEP65521 UOL65521 UYH65521 VID65521 VRZ65521 WBV65521 WLR65521 WVN65521 JB131057 SX131057 ACT131057 AMP131057 AWL131057 BGH131057 BQD131057 BZZ131057 CJV131057 CTR131057 DDN131057 DNJ131057 DXF131057 EHB131057 EQX131057 FAT131057 FKP131057 FUL131057 GEH131057 GOD131057 GXZ131057 HHV131057 HRR131057 IBN131057 ILJ131057 IVF131057 JFB131057 JOX131057 JYT131057 KIP131057 KSL131057 LCH131057 LMD131057 LVZ131057 MFV131057 MPR131057 MZN131057 NJJ131057 NTF131057 ODB131057 OMX131057 OWT131057 PGP131057 PQL131057 QAH131057 QKD131057 QTZ131057 RDV131057 RNR131057 RXN131057 SHJ131057 SRF131057 TBB131057 TKX131057 TUT131057 UEP131057 UOL131057 UYH131057 VID131057 VRZ131057 WBV131057 WLR131057 WVN131057 JB196593 SX196593 ACT196593 AMP196593 AWL196593 BGH196593 BQD196593 BZZ196593 CJV196593 CTR196593 DDN196593 DNJ196593 DXF196593 EHB196593 EQX196593 FAT196593 FKP196593 FUL196593 GEH196593 GOD196593 GXZ196593 HHV196593 HRR196593 IBN196593 ILJ196593 IVF196593 JFB196593 JOX196593 JYT196593 KIP196593 KSL196593 LCH196593 LMD196593 LVZ196593 MFV196593 MPR196593 MZN196593 NJJ196593 NTF196593 ODB196593 OMX196593 OWT196593 PGP196593 PQL196593 QAH196593 QKD196593 QTZ196593 RDV196593 RNR196593 RXN196593 SHJ196593 SRF196593 TBB196593 TKX196593 TUT196593 UEP196593 UOL196593 UYH196593 VID196593 VRZ196593 WBV196593 WLR196593 WVN196593 JB262129 SX262129 ACT262129 AMP262129 AWL262129 BGH262129 BQD262129 BZZ262129 CJV262129 CTR262129 DDN262129 DNJ262129 DXF262129 EHB262129 EQX262129 FAT262129 FKP262129 FUL262129 GEH262129 GOD262129 GXZ262129 HHV262129 HRR262129 IBN262129 ILJ262129 IVF262129 JFB262129 JOX262129 JYT262129 KIP262129 KSL262129 LCH262129 LMD262129 LVZ262129 MFV262129 MPR262129 MZN262129 NJJ262129 NTF262129 ODB262129 OMX262129 OWT262129 PGP262129 PQL262129 QAH262129 QKD262129 QTZ262129 RDV262129 RNR262129 RXN262129 SHJ262129 SRF262129 TBB262129 TKX262129 TUT262129 UEP262129 UOL262129 UYH262129 VID262129 VRZ262129 WBV262129 WLR262129 WVN262129 JB327665 SX327665 ACT327665 AMP327665 AWL327665 BGH327665 BQD327665 BZZ327665 CJV327665 CTR327665 DDN327665 DNJ327665 DXF327665 EHB327665 EQX327665 FAT327665 FKP327665 FUL327665 GEH327665 GOD327665 GXZ327665 HHV327665 HRR327665 IBN327665 ILJ327665 IVF327665 JFB327665 JOX327665 JYT327665 KIP327665 KSL327665 LCH327665 LMD327665 LVZ327665 MFV327665 MPR327665 MZN327665 NJJ327665 NTF327665 ODB327665 OMX327665 OWT327665 PGP327665 PQL327665 QAH327665 QKD327665 QTZ327665 RDV327665 RNR327665 RXN327665 SHJ327665 SRF327665 TBB327665 TKX327665 TUT327665 UEP327665 UOL327665 UYH327665 VID327665 VRZ327665 WBV327665 WLR327665 WVN327665 JB393201 SX393201 ACT393201 AMP393201 AWL393201 BGH393201 BQD393201 BZZ393201 CJV393201 CTR393201 DDN393201 DNJ393201 DXF393201 EHB393201 EQX393201 FAT393201 FKP393201 FUL393201 GEH393201 GOD393201 GXZ393201 HHV393201 HRR393201 IBN393201 ILJ393201 IVF393201 JFB393201 JOX393201 JYT393201 KIP393201 KSL393201 LCH393201 LMD393201 LVZ393201 MFV393201 MPR393201 MZN393201 NJJ393201 NTF393201 ODB393201 OMX393201 OWT393201 PGP393201 PQL393201 QAH393201 QKD393201 QTZ393201 RDV393201 RNR393201 RXN393201 SHJ393201 SRF393201 TBB393201 TKX393201 TUT393201 UEP393201 UOL393201 UYH393201 VID393201 VRZ393201 WBV393201 WLR393201 WVN393201 JB458737 SX458737 ACT458737 AMP458737 AWL458737 BGH458737 BQD458737 BZZ458737 CJV458737 CTR458737 DDN458737 DNJ458737 DXF458737 EHB458737 EQX458737 FAT458737 FKP458737 FUL458737 GEH458737 GOD458737 GXZ458737 HHV458737 HRR458737 IBN458737 ILJ458737 IVF458737 JFB458737 JOX458737 JYT458737 KIP458737 KSL458737 LCH458737 LMD458737 LVZ458737 MFV458737 MPR458737 MZN458737 NJJ458737 NTF458737 ODB458737 OMX458737 OWT458737 PGP458737 PQL458737 QAH458737 QKD458737 QTZ458737 RDV458737 RNR458737 RXN458737 SHJ458737 SRF458737 TBB458737 TKX458737 TUT458737 UEP458737 UOL458737 UYH458737 VID458737 VRZ458737 WBV458737 WLR458737 WVN458737 JB524273 SX524273 ACT524273 AMP524273 AWL524273 BGH524273 BQD524273 BZZ524273 CJV524273 CTR524273 DDN524273 DNJ524273 DXF524273 EHB524273 EQX524273 FAT524273 FKP524273 FUL524273 GEH524273 GOD524273 GXZ524273 HHV524273 HRR524273 IBN524273 ILJ524273 IVF524273 JFB524273 JOX524273 JYT524273 KIP524273 KSL524273 LCH524273 LMD524273 LVZ524273 MFV524273 MPR524273 MZN524273 NJJ524273 NTF524273 ODB524273 OMX524273 OWT524273 PGP524273 PQL524273 QAH524273 QKD524273 QTZ524273 RDV524273 RNR524273 RXN524273 SHJ524273 SRF524273 TBB524273 TKX524273 TUT524273 UEP524273 UOL524273 UYH524273 VID524273 VRZ524273 WBV524273 WLR524273 WVN524273 JB589809 SX589809 ACT589809 AMP589809 AWL589809 BGH589809 BQD589809 BZZ589809 CJV589809 CTR589809 DDN589809 DNJ589809 DXF589809 EHB589809 EQX589809 FAT589809 FKP589809 FUL589809 GEH589809 GOD589809 GXZ589809 HHV589809 HRR589809 IBN589809 ILJ589809 IVF589809 JFB589809 JOX589809 JYT589809 KIP589809 KSL589809 LCH589809 LMD589809 LVZ589809 MFV589809 MPR589809 MZN589809 NJJ589809 NTF589809 ODB589809 OMX589809 OWT589809 PGP589809 PQL589809 QAH589809 QKD589809 QTZ589809 RDV589809 RNR589809 RXN589809 SHJ589809 SRF589809 TBB589809 TKX589809 TUT589809 UEP589809 UOL589809 UYH589809 VID589809 VRZ589809 WBV589809 WLR589809 WVN589809 JB655345 SX655345 ACT655345 AMP655345 AWL655345 BGH655345 BQD655345 BZZ655345 CJV655345 CTR655345 DDN655345 DNJ655345 DXF655345 EHB655345 EQX655345 FAT655345 FKP655345 FUL655345 GEH655345 GOD655345 GXZ655345 HHV655345 HRR655345 IBN655345 ILJ655345 IVF655345 JFB655345 JOX655345 JYT655345 KIP655345 KSL655345 LCH655345 LMD655345 LVZ655345 MFV655345 MPR655345 MZN655345 NJJ655345 NTF655345 ODB655345 OMX655345 OWT655345 PGP655345 PQL655345 QAH655345 QKD655345 QTZ655345 RDV655345 RNR655345 RXN655345 SHJ655345 SRF655345 TBB655345 TKX655345 TUT655345 UEP655345 UOL655345 UYH655345 VID655345 VRZ655345 WBV655345 WLR655345 WVN655345 JB720881 SX720881 ACT720881 AMP720881 AWL720881 BGH720881 BQD720881 BZZ720881 CJV720881 CTR720881 DDN720881 DNJ720881 DXF720881 EHB720881 EQX720881 FAT720881 FKP720881 FUL720881 GEH720881 GOD720881 GXZ720881 HHV720881 HRR720881 IBN720881 ILJ720881 IVF720881 JFB720881 JOX720881 JYT720881 KIP720881 KSL720881 LCH720881 LMD720881 LVZ720881 MFV720881 MPR720881 MZN720881 NJJ720881 NTF720881 ODB720881 OMX720881 OWT720881 PGP720881 PQL720881 QAH720881 QKD720881 QTZ720881 RDV720881 RNR720881 RXN720881 SHJ720881 SRF720881 TBB720881 TKX720881 TUT720881 UEP720881 UOL720881 UYH720881 VID720881 VRZ720881 WBV720881 WLR720881 WVN720881 JB786417 SX786417 ACT786417 AMP786417 AWL786417 BGH786417 BQD786417 BZZ786417 CJV786417 CTR786417 DDN786417 DNJ786417 DXF786417 EHB786417 EQX786417 FAT786417 FKP786417 FUL786417 GEH786417 GOD786417 GXZ786417 HHV786417 HRR786417 IBN786417 ILJ786417 IVF786417 JFB786417 JOX786417 JYT786417 KIP786417 KSL786417 LCH786417 LMD786417 LVZ786417 MFV786417 MPR786417 MZN786417 NJJ786417 NTF786417 ODB786417 OMX786417 OWT786417 PGP786417 PQL786417 QAH786417 QKD786417 QTZ786417 RDV786417 RNR786417 RXN786417 SHJ786417 SRF786417 TBB786417 TKX786417 TUT786417 UEP786417 UOL786417 UYH786417 VID786417 VRZ786417 WBV786417 WLR786417 WVN786417 JB851953 SX851953 ACT851953 AMP851953 AWL851953 BGH851953 BQD851953 BZZ851953 CJV851953 CTR851953 DDN851953 DNJ851953 DXF851953 EHB851953 EQX851953 FAT851953 FKP851953 FUL851953 GEH851953 GOD851953 GXZ851953 HHV851953 HRR851953 IBN851953 ILJ851953 IVF851953 JFB851953 JOX851953 JYT851953 KIP851953 KSL851953 LCH851953 LMD851953 LVZ851953 MFV851953 MPR851953 MZN851953 NJJ851953 NTF851953 ODB851953 OMX851953 OWT851953 PGP851953 PQL851953 QAH851953 QKD851953 QTZ851953 RDV851953 RNR851953 RXN851953 SHJ851953 SRF851953 TBB851953 TKX851953 TUT851953 UEP851953 UOL851953 UYH851953 VID851953 VRZ851953 WBV851953 WLR851953 WVN851953 JB917489 SX917489 ACT917489 AMP917489 AWL917489 BGH917489 BQD917489 BZZ917489 CJV917489 CTR917489 DDN917489 DNJ917489 DXF917489 EHB917489 EQX917489 FAT917489 FKP917489 FUL917489 GEH917489 GOD917489 GXZ917489 HHV917489 HRR917489 IBN917489 ILJ917489 IVF917489 JFB917489 JOX917489 JYT917489 KIP917489 KSL917489 LCH917489 LMD917489 LVZ917489 MFV917489 MPR917489 MZN917489 NJJ917489 NTF917489 ODB917489 OMX917489 OWT917489 PGP917489 PQL917489 QAH917489 QKD917489 QTZ917489 RDV917489 RNR917489 RXN917489 SHJ917489 SRF917489 TBB917489 TKX917489 TUT917489 UEP917489 UOL917489 UYH917489 VID917489 VRZ917489 WBV917489 WLR917489 WVN917489 JB983025 SX983025 ACT983025 AMP983025 AWL983025 BGH983025 BQD983025 BZZ983025 CJV983025 CTR983025 DDN983025 DNJ983025 DXF983025 EHB983025 EQX983025 FAT983025 FKP983025 FUL983025 GEH983025 GOD983025 GXZ983025 HHV983025 HRR983025 IBN983025 ILJ983025 IVF983025 JFB983025 JOX983025 JYT983025 KIP983025 KSL983025 LCH983025 LMD983025 LVZ983025 MFV983025 MPR983025 MZN983025 NJJ983025 NTF983025 ODB983025 OMX983025 OWT983025 PGP983025 PQL983025 QAH983025 QKD983025 QTZ983025 RDV983025 RNR983025 RXN983025 SHJ983025 SRF983025 TBB983025 TKX983025 TUT983025 UEP983025 UOL983025 UYH983025 VID983025 VRZ983025 WBV983025 WLR983025 WVN983025 JB65536:JB65537 SX65536:SX65537 ACT65536:ACT65537 AMP65536:AMP65537 AWL65536:AWL65537 BGH65536:BGH65537 BQD65536:BQD65537 BZZ65536:BZZ65537 CJV65536:CJV65537 CTR65536:CTR65537 DDN65536:DDN65537 DNJ65536:DNJ65537 DXF65536:DXF65537 EHB65536:EHB65537 EQX65536:EQX65537 FAT65536:FAT65537 FKP65536:FKP65537 FUL65536:FUL65537 GEH65536:GEH65537 GOD65536:GOD65537 GXZ65536:GXZ65537 HHV65536:HHV65537 HRR65536:HRR65537 IBN65536:IBN65537 ILJ65536:ILJ65537 IVF65536:IVF65537 JFB65536:JFB65537 JOX65536:JOX65537 JYT65536:JYT65537 KIP65536:KIP65537 KSL65536:KSL65537 LCH65536:LCH65537 LMD65536:LMD65537 LVZ65536:LVZ65537 MFV65536:MFV65537 MPR65536:MPR65537 MZN65536:MZN65537 NJJ65536:NJJ65537 NTF65536:NTF65537 ODB65536:ODB65537 OMX65536:OMX65537 OWT65536:OWT65537 PGP65536:PGP65537 PQL65536:PQL65537 QAH65536:QAH65537 QKD65536:QKD65537 QTZ65536:QTZ65537 RDV65536:RDV65537 RNR65536:RNR65537 RXN65536:RXN65537 SHJ65536:SHJ65537 SRF65536:SRF65537 TBB65536:TBB65537 TKX65536:TKX65537 TUT65536:TUT65537 UEP65536:UEP65537 UOL65536:UOL65537 UYH65536:UYH65537 VID65536:VID65537 VRZ65536:VRZ65537 WBV65536:WBV65537 WLR65536:WLR65537 WVN65536:WVN65537 JB131072:JB131073 SX131072:SX131073 ACT131072:ACT131073 AMP131072:AMP131073 AWL131072:AWL131073 BGH131072:BGH131073 BQD131072:BQD131073 BZZ131072:BZZ131073 CJV131072:CJV131073 CTR131072:CTR131073 DDN131072:DDN131073 DNJ131072:DNJ131073 DXF131072:DXF131073 EHB131072:EHB131073 EQX131072:EQX131073 FAT131072:FAT131073 FKP131072:FKP131073 FUL131072:FUL131073 GEH131072:GEH131073 GOD131072:GOD131073 GXZ131072:GXZ131073 HHV131072:HHV131073 HRR131072:HRR131073 IBN131072:IBN131073 ILJ131072:ILJ131073 IVF131072:IVF131073 JFB131072:JFB131073 JOX131072:JOX131073 JYT131072:JYT131073 KIP131072:KIP131073 KSL131072:KSL131073 LCH131072:LCH131073 LMD131072:LMD131073 LVZ131072:LVZ131073 MFV131072:MFV131073 MPR131072:MPR131073 MZN131072:MZN131073 NJJ131072:NJJ131073 NTF131072:NTF131073 ODB131072:ODB131073 OMX131072:OMX131073 OWT131072:OWT131073 PGP131072:PGP131073 PQL131072:PQL131073 QAH131072:QAH131073 QKD131072:QKD131073 QTZ131072:QTZ131073 RDV131072:RDV131073 RNR131072:RNR131073 RXN131072:RXN131073 SHJ131072:SHJ131073 SRF131072:SRF131073 TBB131072:TBB131073 TKX131072:TKX131073 TUT131072:TUT131073 UEP131072:UEP131073 UOL131072:UOL131073 UYH131072:UYH131073 VID131072:VID131073 VRZ131072:VRZ131073 WBV131072:WBV131073 WLR131072:WLR131073 WVN131072:WVN131073 JB196608:JB196609 SX196608:SX196609 ACT196608:ACT196609 AMP196608:AMP196609 AWL196608:AWL196609 BGH196608:BGH196609 BQD196608:BQD196609 BZZ196608:BZZ196609 CJV196608:CJV196609 CTR196608:CTR196609 DDN196608:DDN196609 DNJ196608:DNJ196609 DXF196608:DXF196609 EHB196608:EHB196609 EQX196608:EQX196609 FAT196608:FAT196609 FKP196608:FKP196609 FUL196608:FUL196609 GEH196608:GEH196609 GOD196608:GOD196609 GXZ196608:GXZ196609 HHV196608:HHV196609 HRR196608:HRR196609 IBN196608:IBN196609 ILJ196608:ILJ196609 IVF196608:IVF196609 JFB196608:JFB196609 JOX196608:JOX196609 JYT196608:JYT196609 KIP196608:KIP196609 KSL196608:KSL196609 LCH196608:LCH196609 LMD196608:LMD196609 LVZ196608:LVZ196609 MFV196608:MFV196609 MPR196608:MPR196609 MZN196608:MZN196609 NJJ196608:NJJ196609 NTF196608:NTF196609 ODB196608:ODB196609 OMX196608:OMX196609 OWT196608:OWT196609 PGP196608:PGP196609 PQL196608:PQL196609 QAH196608:QAH196609 QKD196608:QKD196609 QTZ196608:QTZ196609 RDV196608:RDV196609 RNR196608:RNR196609 RXN196608:RXN196609 SHJ196608:SHJ196609 SRF196608:SRF196609 TBB196608:TBB196609 TKX196608:TKX196609 TUT196608:TUT196609 UEP196608:UEP196609 UOL196608:UOL196609 UYH196608:UYH196609 VID196608:VID196609 VRZ196608:VRZ196609 WBV196608:WBV196609 WLR196608:WLR196609 WVN196608:WVN196609 JB262144:JB262145 SX262144:SX262145 ACT262144:ACT262145 AMP262144:AMP262145 AWL262144:AWL262145 BGH262144:BGH262145 BQD262144:BQD262145 BZZ262144:BZZ262145 CJV262144:CJV262145 CTR262144:CTR262145 DDN262144:DDN262145 DNJ262144:DNJ262145 DXF262144:DXF262145 EHB262144:EHB262145 EQX262144:EQX262145 FAT262144:FAT262145 FKP262144:FKP262145 FUL262144:FUL262145 GEH262144:GEH262145 GOD262144:GOD262145 GXZ262144:GXZ262145 HHV262144:HHV262145 HRR262144:HRR262145 IBN262144:IBN262145 ILJ262144:ILJ262145 IVF262144:IVF262145 JFB262144:JFB262145 JOX262144:JOX262145 JYT262144:JYT262145 KIP262144:KIP262145 KSL262144:KSL262145 LCH262144:LCH262145 LMD262144:LMD262145 LVZ262144:LVZ262145 MFV262144:MFV262145 MPR262144:MPR262145 MZN262144:MZN262145 NJJ262144:NJJ262145 NTF262144:NTF262145 ODB262144:ODB262145 OMX262144:OMX262145 OWT262144:OWT262145 PGP262144:PGP262145 PQL262144:PQL262145 QAH262144:QAH262145 QKD262144:QKD262145 QTZ262144:QTZ262145 RDV262144:RDV262145 RNR262144:RNR262145 RXN262144:RXN262145 SHJ262144:SHJ262145 SRF262144:SRF262145 TBB262144:TBB262145 TKX262144:TKX262145 TUT262144:TUT262145 UEP262144:UEP262145 UOL262144:UOL262145 UYH262144:UYH262145 VID262144:VID262145 VRZ262144:VRZ262145 WBV262144:WBV262145 WLR262144:WLR262145 WVN262144:WVN262145 JB327680:JB327681 SX327680:SX327681 ACT327680:ACT327681 AMP327680:AMP327681 AWL327680:AWL327681 BGH327680:BGH327681 BQD327680:BQD327681 BZZ327680:BZZ327681 CJV327680:CJV327681 CTR327680:CTR327681 DDN327680:DDN327681 DNJ327680:DNJ327681 DXF327680:DXF327681 EHB327680:EHB327681 EQX327680:EQX327681 FAT327680:FAT327681 FKP327680:FKP327681 FUL327680:FUL327681 GEH327680:GEH327681 GOD327680:GOD327681 GXZ327680:GXZ327681 HHV327680:HHV327681 HRR327680:HRR327681 IBN327680:IBN327681 ILJ327680:ILJ327681 IVF327680:IVF327681 JFB327680:JFB327681 JOX327680:JOX327681 JYT327680:JYT327681 KIP327680:KIP327681 KSL327680:KSL327681 LCH327680:LCH327681 LMD327680:LMD327681 LVZ327680:LVZ327681 MFV327680:MFV327681 MPR327680:MPR327681 MZN327680:MZN327681 NJJ327680:NJJ327681 NTF327680:NTF327681 ODB327680:ODB327681 OMX327680:OMX327681 OWT327680:OWT327681 PGP327680:PGP327681 PQL327680:PQL327681 QAH327680:QAH327681 QKD327680:QKD327681 QTZ327680:QTZ327681 RDV327680:RDV327681 RNR327680:RNR327681 RXN327680:RXN327681 SHJ327680:SHJ327681 SRF327680:SRF327681 TBB327680:TBB327681 TKX327680:TKX327681 TUT327680:TUT327681 UEP327680:UEP327681 UOL327680:UOL327681 UYH327680:UYH327681 VID327680:VID327681 VRZ327680:VRZ327681 WBV327680:WBV327681 WLR327680:WLR327681 WVN327680:WVN327681 JB393216:JB393217 SX393216:SX393217 ACT393216:ACT393217 AMP393216:AMP393217 AWL393216:AWL393217 BGH393216:BGH393217 BQD393216:BQD393217 BZZ393216:BZZ393217 CJV393216:CJV393217 CTR393216:CTR393217 DDN393216:DDN393217 DNJ393216:DNJ393217 DXF393216:DXF393217 EHB393216:EHB393217 EQX393216:EQX393217 FAT393216:FAT393217 FKP393216:FKP393217 FUL393216:FUL393217 GEH393216:GEH393217 GOD393216:GOD393217 GXZ393216:GXZ393217 HHV393216:HHV393217 HRR393216:HRR393217 IBN393216:IBN393217 ILJ393216:ILJ393217 IVF393216:IVF393217 JFB393216:JFB393217 JOX393216:JOX393217 JYT393216:JYT393217 KIP393216:KIP393217 KSL393216:KSL393217 LCH393216:LCH393217 LMD393216:LMD393217 LVZ393216:LVZ393217 MFV393216:MFV393217 MPR393216:MPR393217 MZN393216:MZN393217 NJJ393216:NJJ393217 NTF393216:NTF393217 ODB393216:ODB393217 OMX393216:OMX393217 OWT393216:OWT393217 PGP393216:PGP393217 PQL393216:PQL393217 QAH393216:QAH393217 QKD393216:QKD393217 QTZ393216:QTZ393217 RDV393216:RDV393217 RNR393216:RNR393217 RXN393216:RXN393217 SHJ393216:SHJ393217 SRF393216:SRF393217 TBB393216:TBB393217 TKX393216:TKX393217 TUT393216:TUT393217 UEP393216:UEP393217 UOL393216:UOL393217 UYH393216:UYH393217 VID393216:VID393217 VRZ393216:VRZ393217 WBV393216:WBV393217 WLR393216:WLR393217 WVN393216:WVN393217 JB458752:JB458753 SX458752:SX458753 ACT458752:ACT458753 AMP458752:AMP458753 AWL458752:AWL458753 BGH458752:BGH458753 BQD458752:BQD458753 BZZ458752:BZZ458753 CJV458752:CJV458753 CTR458752:CTR458753 DDN458752:DDN458753 DNJ458752:DNJ458753 DXF458752:DXF458753 EHB458752:EHB458753 EQX458752:EQX458753 FAT458752:FAT458753 FKP458752:FKP458753 FUL458752:FUL458753 GEH458752:GEH458753 GOD458752:GOD458753 GXZ458752:GXZ458753 HHV458752:HHV458753 HRR458752:HRR458753 IBN458752:IBN458753 ILJ458752:ILJ458753 IVF458752:IVF458753 JFB458752:JFB458753 JOX458752:JOX458753 JYT458752:JYT458753 KIP458752:KIP458753 KSL458752:KSL458753 LCH458752:LCH458753 LMD458752:LMD458753 LVZ458752:LVZ458753 MFV458752:MFV458753 MPR458752:MPR458753 MZN458752:MZN458753 NJJ458752:NJJ458753 NTF458752:NTF458753 ODB458752:ODB458753 OMX458752:OMX458753 OWT458752:OWT458753 PGP458752:PGP458753 PQL458752:PQL458753 QAH458752:QAH458753 QKD458752:QKD458753 QTZ458752:QTZ458753 RDV458752:RDV458753 RNR458752:RNR458753 RXN458752:RXN458753 SHJ458752:SHJ458753 SRF458752:SRF458753 TBB458752:TBB458753 TKX458752:TKX458753 TUT458752:TUT458753 UEP458752:UEP458753 UOL458752:UOL458753 UYH458752:UYH458753 VID458752:VID458753 VRZ458752:VRZ458753 WBV458752:WBV458753 WLR458752:WLR458753 WVN458752:WVN458753 JB524288:JB524289 SX524288:SX524289 ACT524288:ACT524289 AMP524288:AMP524289 AWL524288:AWL524289 BGH524288:BGH524289 BQD524288:BQD524289 BZZ524288:BZZ524289 CJV524288:CJV524289 CTR524288:CTR524289 DDN524288:DDN524289 DNJ524288:DNJ524289 DXF524288:DXF524289 EHB524288:EHB524289 EQX524288:EQX524289 FAT524288:FAT524289 FKP524288:FKP524289 FUL524288:FUL524289 GEH524288:GEH524289 GOD524288:GOD524289 GXZ524288:GXZ524289 HHV524288:HHV524289 HRR524288:HRR524289 IBN524288:IBN524289 ILJ524288:ILJ524289 IVF524288:IVF524289 JFB524288:JFB524289 JOX524288:JOX524289 JYT524288:JYT524289 KIP524288:KIP524289 KSL524288:KSL524289 LCH524288:LCH524289 LMD524288:LMD524289 LVZ524288:LVZ524289 MFV524288:MFV524289 MPR524288:MPR524289 MZN524288:MZN524289 NJJ524288:NJJ524289 NTF524288:NTF524289 ODB524288:ODB524289 OMX524288:OMX524289 OWT524288:OWT524289 PGP524288:PGP524289 PQL524288:PQL524289 QAH524288:QAH524289 QKD524288:QKD524289 QTZ524288:QTZ524289 RDV524288:RDV524289 RNR524288:RNR524289 RXN524288:RXN524289 SHJ524288:SHJ524289 SRF524288:SRF524289 TBB524288:TBB524289 TKX524288:TKX524289 TUT524288:TUT524289 UEP524288:UEP524289 UOL524288:UOL524289 UYH524288:UYH524289 VID524288:VID524289 VRZ524288:VRZ524289 WBV524288:WBV524289 WLR524288:WLR524289 WVN524288:WVN524289 JB589824:JB589825 SX589824:SX589825 ACT589824:ACT589825 AMP589824:AMP589825 AWL589824:AWL589825 BGH589824:BGH589825 BQD589824:BQD589825 BZZ589824:BZZ589825 CJV589824:CJV589825 CTR589824:CTR589825 DDN589824:DDN589825 DNJ589824:DNJ589825 DXF589824:DXF589825 EHB589824:EHB589825 EQX589824:EQX589825 FAT589824:FAT589825 FKP589824:FKP589825 FUL589824:FUL589825 GEH589824:GEH589825 GOD589824:GOD589825 GXZ589824:GXZ589825 HHV589824:HHV589825 HRR589824:HRR589825 IBN589824:IBN589825 ILJ589824:ILJ589825 IVF589824:IVF589825 JFB589824:JFB589825 JOX589824:JOX589825 JYT589824:JYT589825 KIP589824:KIP589825 KSL589824:KSL589825 LCH589824:LCH589825 LMD589824:LMD589825 LVZ589824:LVZ589825 MFV589824:MFV589825 MPR589824:MPR589825 MZN589824:MZN589825 NJJ589824:NJJ589825 NTF589824:NTF589825 ODB589824:ODB589825 OMX589824:OMX589825 OWT589824:OWT589825 PGP589824:PGP589825 PQL589824:PQL589825 QAH589824:QAH589825 QKD589824:QKD589825 QTZ589824:QTZ589825 RDV589824:RDV589825 RNR589824:RNR589825 RXN589824:RXN589825 SHJ589824:SHJ589825 SRF589824:SRF589825 TBB589824:TBB589825 TKX589824:TKX589825 TUT589824:TUT589825 UEP589824:UEP589825 UOL589824:UOL589825 UYH589824:UYH589825 VID589824:VID589825 VRZ589824:VRZ589825 WBV589824:WBV589825 WLR589824:WLR589825 WVN589824:WVN589825 JB655360:JB655361 SX655360:SX655361 ACT655360:ACT655361 AMP655360:AMP655361 AWL655360:AWL655361 BGH655360:BGH655361 BQD655360:BQD655361 BZZ655360:BZZ655361 CJV655360:CJV655361 CTR655360:CTR655361 DDN655360:DDN655361 DNJ655360:DNJ655361 DXF655360:DXF655361 EHB655360:EHB655361 EQX655360:EQX655361 FAT655360:FAT655361 FKP655360:FKP655361 FUL655360:FUL655361 GEH655360:GEH655361 GOD655360:GOD655361 GXZ655360:GXZ655361 HHV655360:HHV655361 HRR655360:HRR655361 IBN655360:IBN655361 ILJ655360:ILJ655361 IVF655360:IVF655361 JFB655360:JFB655361 JOX655360:JOX655361 JYT655360:JYT655361 KIP655360:KIP655361 KSL655360:KSL655361 LCH655360:LCH655361 LMD655360:LMD655361 LVZ655360:LVZ655361 MFV655360:MFV655361 MPR655360:MPR655361 MZN655360:MZN655361 NJJ655360:NJJ655361 NTF655360:NTF655361 ODB655360:ODB655361 OMX655360:OMX655361 OWT655360:OWT655361 PGP655360:PGP655361 PQL655360:PQL655361 QAH655360:QAH655361 QKD655360:QKD655361 QTZ655360:QTZ655361 RDV655360:RDV655361 RNR655360:RNR655361 RXN655360:RXN655361 SHJ655360:SHJ655361 SRF655360:SRF655361 TBB655360:TBB655361 TKX655360:TKX655361 TUT655360:TUT655361 UEP655360:UEP655361 UOL655360:UOL655361 UYH655360:UYH655361 VID655360:VID655361 VRZ655360:VRZ655361 WBV655360:WBV655361 WLR655360:WLR655361 WVN655360:WVN655361 JB720896:JB720897 SX720896:SX720897 ACT720896:ACT720897 AMP720896:AMP720897 AWL720896:AWL720897 BGH720896:BGH720897 BQD720896:BQD720897 BZZ720896:BZZ720897 CJV720896:CJV720897 CTR720896:CTR720897 DDN720896:DDN720897 DNJ720896:DNJ720897 DXF720896:DXF720897 EHB720896:EHB720897 EQX720896:EQX720897 FAT720896:FAT720897 FKP720896:FKP720897 FUL720896:FUL720897 GEH720896:GEH720897 GOD720896:GOD720897 GXZ720896:GXZ720897 HHV720896:HHV720897 HRR720896:HRR720897 IBN720896:IBN720897 ILJ720896:ILJ720897 IVF720896:IVF720897 JFB720896:JFB720897 JOX720896:JOX720897 JYT720896:JYT720897 KIP720896:KIP720897 KSL720896:KSL720897 LCH720896:LCH720897 LMD720896:LMD720897 LVZ720896:LVZ720897 MFV720896:MFV720897 MPR720896:MPR720897 MZN720896:MZN720897 NJJ720896:NJJ720897 NTF720896:NTF720897 ODB720896:ODB720897 OMX720896:OMX720897 OWT720896:OWT720897 PGP720896:PGP720897 PQL720896:PQL720897 QAH720896:QAH720897 QKD720896:QKD720897 QTZ720896:QTZ720897 RDV720896:RDV720897 RNR720896:RNR720897 RXN720896:RXN720897 SHJ720896:SHJ720897 SRF720896:SRF720897 TBB720896:TBB720897 TKX720896:TKX720897 TUT720896:TUT720897 UEP720896:UEP720897 UOL720896:UOL720897 UYH720896:UYH720897 VID720896:VID720897 VRZ720896:VRZ720897 WBV720896:WBV720897 WLR720896:WLR720897 WVN720896:WVN720897 JB786432:JB786433 SX786432:SX786433 ACT786432:ACT786433 AMP786432:AMP786433 AWL786432:AWL786433 BGH786432:BGH786433 BQD786432:BQD786433 BZZ786432:BZZ786433 CJV786432:CJV786433 CTR786432:CTR786433 DDN786432:DDN786433 DNJ786432:DNJ786433 DXF786432:DXF786433 EHB786432:EHB786433 EQX786432:EQX786433 FAT786432:FAT786433 FKP786432:FKP786433 FUL786432:FUL786433 GEH786432:GEH786433 GOD786432:GOD786433 GXZ786432:GXZ786433 HHV786432:HHV786433 HRR786432:HRR786433 IBN786432:IBN786433 ILJ786432:ILJ786433 IVF786432:IVF786433 JFB786432:JFB786433 JOX786432:JOX786433 JYT786432:JYT786433 KIP786432:KIP786433 KSL786432:KSL786433 LCH786432:LCH786433 LMD786432:LMD786433 LVZ786432:LVZ786433 MFV786432:MFV786433 MPR786432:MPR786433 MZN786432:MZN786433 NJJ786432:NJJ786433 NTF786432:NTF786433 ODB786432:ODB786433 OMX786432:OMX786433 OWT786432:OWT786433 PGP786432:PGP786433 PQL786432:PQL786433 QAH786432:QAH786433 QKD786432:QKD786433 QTZ786432:QTZ786433 RDV786432:RDV786433 RNR786432:RNR786433 RXN786432:RXN786433 SHJ786432:SHJ786433 SRF786432:SRF786433 TBB786432:TBB786433 TKX786432:TKX786433 TUT786432:TUT786433 UEP786432:UEP786433 UOL786432:UOL786433 UYH786432:UYH786433 VID786432:VID786433 VRZ786432:VRZ786433 WBV786432:WBV786433 WLR786432:WLR786433 WVN786432:WVN786433 JB851968:JB851969 SX851968:SX851969 ACT851968:ACT851969 AMP851968:AMP851969 AWL851968:AWL851969 BGH851968:BGH851969 BQD851968:BQD851969 BZZ851968:BZZ851969 CJV851968:CJV851969 CTR851968:CTR851969 DDN851968:DDN851969 DNJ851968:DNJ851969 DXF851968:DXF851969 EHB851968:EHB851969 EQX851968:EQX851969 FAT851968:FAT851969 FKP851968:FKP851969 FUL851968:FUL851969 GEH851968:GEH851969 GOD851968:GOD851969 GXZ851968:GXZ851969 HHV851968:HHV851969 HRR851968:HRR851969 IBN851968:IBN851969 ILJ851968:ILJ851969 IVF851968:IVF851969 JFB851968:JFB851969 JOX851968:JOX851969 JYT851968:JYT851969 KIP851968:KIP851969 KSL851968:KSL851969 LCH851968:LCH851969 LMD851968:LMD851969 LVZ851968:LVZ851969 MFV851968:MFV851969 MPR851968:MPR851969 MZN851968:MZN851969 NJJ851968:NJJ851969 NTF851968:NTF851969 ODB851968:ODB851969 OMX851968:OMX851969 OWT851968:OWT851969 PGP851968:PGP851969 PQL851968:PQL851969 QAH851968:QAH851969 QKD851968:QKD851969 QTZ851968:QTZ851969 RDV851968:RDV851969 RNR851968:RNR851969 RXN851968:RXN851969 SHJ851968:SHJ851969 SRF851968:SRF851969 TBB851968:TBB851969 TKX851968:TKX851969 TUT851968:TUT851969 UEP851968:UEP851969 UOL851968:UOL851969 UYH851968:UYH851969 VID851968:VID851969 VRZ851968:VRZ851969 WBV851968:WBV851969 WLR851968:WLR851969 WVN851968:WVN851969 JB917504:JB917505 SX917504:SX917505 ACT917504:ACT917505 AMP917504:AMP917505 AWL917504:AWL917505 BGH917504:BGH917505 BQD917504:BQD917505 BZZ917504:BZZ917505 CJV917504:CJV917505 CTR917504:CTR917505 DDN917504:DDN917505 DNJ917504:DNJ917505 DXF917504:DXF917505 EHB917504:EHB917505 EQX917504:EQX917505 FAT917504:FAT917505 FKP917504:FKP917505 FUL917504:FUL917505 GEH917504:GEH917505 GOD917504:GOD917505 GXZ917504:GXZ917505 HHV917504:HHV917505 HRR917504:HRR917505 IBN917504:IBN917505 ILJ917504:ILJ917505 IVF917504:IVF917505 JFB917504:JFB917505 JOX917504:JOX917505 JYT917504:JYT917505 KIP917504:KIP917505 KSL917504:KSL917505 LCH917504:LCH917505 LMD917504:LMD917505 LVZ917504:LVZ917505 MFV917504:MFV917505 MPR917504:MPR917505 MZN917504:MZN917505 NJJ917504:NJJ917505 NTF917504:NTF917505 ODB917504:ODB917505 OMX917504:OMX917505 OWT917504:OWT917505 PGP917504:PGP917505 PQL917504:PQL917505 QAH917504:QAH917505 QKD917504:QKD917505 QTZ917504:QTZ917505 RDV917504:RDV917505 RNR917504:RNR917505 RXN917504:RXN917505 SHJ917504:SHJ917505 SRF917504:SRF917505 TBB917504:TBB917505 TKX917504:TKX917505 TUT917504:TUT917505 UEP917504:UEP917505 UOL917504:UOL917505 UYH917504:UYH917505 VID917504:VID917505 VRZ917504:VRZ917505 WBV917504:WBV917505 WLR917504:WLR917505 WVN917504:WVN917505 JB983040:JB983041 SX983040:SX983041 ACT983040:ACT983041 AMP983040:AMP983041 AWL983040:AWL983041 BGH983040:BGH983041 BQD983040:BQD983041 BZZ983040:BZZ983041 CJV983040:CJV983041 CTR983040:CTR983041 DDN983040:DDN983041 DNJ983040:DNJ983041 DXF983040:DXF983041 EHB983040:EHB983041 EQX983040:EQX983041 FAT983040:FAT983041 FKP983040:FKP983041 FUL983040:FUL983041 GEH983040:GEH983041 GOD983040:GOD983041 GXZ983040:GXZ983041 HHV983040:HHV983041 HRR983040:HRR983041 IBN983040:IBN983041 ILJ983040:ILJ983041 IVF983040:IVF983041 JFB983040:JFB983041 JOX983040:JOX983041 JYT983040:JYT983041 KIP983040:KIP983041 KSL983040:KSL983041 LCH983040:LCH983041 LMD983040:LMD983041 LVZ983040:LVZ983041 MFV983040:MFV983041 MPR983040:MPR983041 MZN983040:MZN983041 NJJ983040:NJJ983041 NTF983040:NTF983041 ODB983040:ODB983041 OMX983040:OMX983041 OWT983040:OWT983041 PGP983040:PGP983041 PQL983040:PQL983041 QAH983040:QAH983041 QKD983040:QKD983041 QTZ983040:QTZ983041 RDV983040:RDV983041 RNR983040:RNR983041 RXN983040:RXN983041 SHJ983040:SHJ983041 SRF983040:SRF983041 TBB983040:TBB983041 TKX983040:TKX983041 TUT983040:TUT983041 UEP983040:UEP983041 UOL983040:UOL983041 UYH983040:UYH983041 VID983040:VID983041 VRZ983040:VRZ983041 WBV983040:WBV983041 WLR983040:WLR983041 WVN983040:WVN983041 JB65500:JB65503 SX65500:SX65503 ACT65500:ACT65503 AMP65500:AMP65503 AWL65500:AWL65503 BGH65500:BGH65503 BQD65500:BQD65503 BZZ65500:BZZ65503 CJV65500:CJV65503 CTR65500:CTR65503 DDN65500:DDN65503 DNJ65500:DNJ65503 DXF65500:DXF65503 EHB65500:EHB65503 EQX65500:EQX65503 FAT65500:FAT65503 FKP65500:FKP65503 FUL65500:FUL65503 GEH65500:GEH65503 GOD65500:GOD65503 GXZ65500:GXZ65503 HHV65500:HHV65503 HRR65500:HRR65503 IBN65500:IBN65503 ILJ65500:ILJ65503 IVF65500:IVF65503 JFB65500:JFB65503 JOX65500:JOX65503 JYT65500:JYT65503 KIP65500:KIP65503 KSL65500:KSL65503 LCH65500:LCH65503 LMD65500:LMD65503 LVZ65500:LVZ65503 MFV65500:MFV65503 MPR65500:MPR65503 MZN65500:MZN65503 NJJ65500:NJJ65503 NTF65500:NTF65503 ODB65500:ODB65503 OMX65500:OMX65503 OWT65500:OWT65503 PGP65500:PGP65503 PQL65500:PQL65503 QAH65500:QAH65503 QKD65500:QKD65503 QTZ65500:QTZ65503 RDV65500:RDV65503 RNR65500:RNR65503 RXN65500:RXN65503 SHJ65500:SHJ65503 SRF65500:SRF65503 TBB65500:TBB65503 TKX65500:TKX65503 TUT65500:TUT65503 UEP65500:UEP65503 UOL65500:UOL65503 UYH65500:UYH65503 VID65500:VID65503 VRZ65500:VRZ65503 WBV65500:WBV65503 WLR65500:WLR65503 WVN65500:WVN65503 JB131036:JB131039 SX131036:SX131039 ACT131036:ACT131039 AMP131036:AMP131039 AWL131036:AWL131039 BGH131036:BGH131039 BQD131036:BQD131039 BZZ131036:BZZ131039 CJV131036:CJV131039 CTR131036:CTR131039 DDN131036:DDN131039 DNJ131036:DNJ131039 DXF131036:DXF131039 EHB131036:EHB131039 EQX131036:EQX131039 FAT131036:FAT131039 FKP131036:FKP131039 FUL131036:FUL131039 GEH131036:GEH131039 GOD131036:GOD131039 GXZ131036:GXZ131039 HHV131036:HHV131039 HRR131036:HRR131039 IBN131036:IBN131039 ILJ131036:ILJ131039 IVF131036:IVF131039 JFB131036:JFB131039 JOX131036:JOX131039 JYT131036:JYT131039 KIP131036:KIP131039 KSL131036:KSL131039 LCH131036:LCH131039 LMD131036:LMD131039 LVZ131036:LVZ131039 MFV131036:MFV131039 MPR131036:MPR131039 MZN131036:MZN131039 NJJ131036:NJJ131039 NTF131036:NTF131039 ODB131036:ODB131039 OMX131036:OMX131039 OWT131036:OWT131039 PGP131036:PGP131039 PQL131036:PQL131039 QAH131036:QAH131039 QKD131036:QKD131039 QTZ131036:QTZ131039 RDV131036:RDV131039 RNR131036:RNR131039 RXN131036:RXN131039 SHJ131036:SHJ131039 SRF131036:SRF131039 TBB131036:TBB131039 TKX131036:TKX131039 TUT131036:TUT131039 UEP131036:UEP131039 UOL131036:UOL131039 UYH131036:UYH131039 VID131036:VID131039 VRZ131036:VRZ131039 WBV131036:WBV131039 WLR131036:WLR131039 WVN131036:WVN131039 JB196572:JB196575 SX196572:SX196575 ACT196572:ACT196575 AMP196572:AMP196575 AWL196572:AWL196575 BGH196572:BGH196575 BQD196572:BQD196575 BZZ196572:BZZ196575 CJV196572:CJV196575 CTR196572:CTR196575 DDN196572:DDN196575 DNJ196572:DNJ196575 DXF196572:DXF196575 EHB196572:EHB196575 EQX196572:EQX196575 FAT196572:FAT196575 FKP196572:FKP196575 FUL196572:FUL196575 GEH196572:GEH196575 GOD196572:GOD196575 GXZ196572:GXZ196575 HHV196572:HHV196575 HRR196572:HRR196575 IBN196572:IBN196575 ILJ196572:ILJ196575 IVF196572:IVF196575 JFB196572:JFB196575 JOX196572:JOX196575 JYT196572:JYT196575 KIP196572:KIP196575 KSL196572:KSL196575 LCH196572:LCH196575 LMD196572:LMD196575 LVZ196572:LVZ196575 MFV196572:MFV196575 MPR196572:MPR196575 MZN196572:MZN196575 NJJ196572:NJJ196575 NTF196572:NTF196575 ODB196572:ODB196575 OMX196572:OMX196575 OWT196572:OWT196575 PGP196572:PGP196575 PQL196572:PQL196575 QAH196572:QAH196575 QKD196572:QKD196575 QTZ196572:QTZ196575 RDV196572:RDV196575 RNR196572:RNR196575 RXN196572:RXN196575 SHJ196572:SHJ196575 SRF196572:SRF196575 TBB196572:TBB196575 TKX196572:TKX196575 TUT196572:TUT196575 UEP196572:UEP196575 UOL196572:UOL196575 UYH196572:UYH196575 VID196572:VID196575 VRZ196572:VRZ196575 WBV196572:WBV196575 WLR196572:WLR196575 WVN196572:WVN196575 JB262108:JB262111 SX262108:SX262111 ACT262108:ACT262111 AMP262108:AMP262111 AWL262108:AWL262111 BGH262108:BGH262111 BQD262108:BQD262111 BZZ262108:BZZ262111 CJV262108:CJV262111 CTR262108:CTR262111 DDN262108:DDN262111 DNJ262108:DNJ262111 DXF262108:DXF262111 EHB262108:EHB262111 EQX262108:EQX262111 FAT262108:FAT262111 FKP262108:FKP262111 FUL262108:FUL262111 GEH262108:GEH262111 GOD262108:GOD262111 GXZ262108:GXZ262111 HHV262108:HHV262111 HRR262108:HRR262111 IBN262108:IBN262111 ILJ262108:ILJ262111 IVF262108:IVF262111 JFB262108:JFB262111 JOX262108:JOX262111 JYT262108:JYT262111 KIP262108:KIP262111 KSL262108:KSL262111 LCH262108:LCH262111 LMD262108:LMD262111 LVZ262108:LVZ262111 MFV262108:MFV262111 MPR262108:MPR262111 MZN262108:MZN262111 NJJ262108:NJJ262111 NTF262108:NTF262111 ODB262108:ODB262111 OMX262108:OMX262111 OWT262108:OWT262111 PGP262108:PGP262111 PQL262108:PQL262111 QAH262108:QAH262111 QKD262108:QKD262111 QTZ262108:QTZ262111 RDV262108:RDV262111 RNR262108:RNR262111 RXN262108:RXN262111 SHJ262108:SHJ262111 SRF262108:SRF262111 TBB262108:TBB262111 TKX262108:TKX262111 TUT262108:TUT262111 UEP262108:UEP262111 UOL262108:UOL262111 UYH262108:UYH262111 VID262108:VID262111 VRZ262108:VRZ262111 WBV262108:WBV262111 WLR262108:WLR262111 WVN262108:WVN262111 JB327644:JB327647 SX327644:SX327647 ACT327644:ACT327647 AMP327644:AMP327647 AWL327644:AWL327647 BGH327644:BGH327647 BQD327644:BQD327647 BZZ327644:BZZ327647 CJV327644:CJV327647 CTR327644:CTR327647 DDN327644:DDN327647 DNJ327644:DNJ327647 DXF327644:DXF327647 EHB327644:EHB327647 EQX327644:EQX327647 FAT327644:FAT327647 FKP327644:FKP327647 FUL327644:FUL327647 GEH327644:GEH327647 GOD327644:GOD327647 GXZ327644:GXZ327647 HHV327644:HHV327647 HRR327644:HRR327647 IBN327644:IBN327647 ILJ327644:ILJ327647 IVF327644:IVF327647 JFB327644:JFB327647 JOX327644:JOX327647 JYT327644:JYT327647 KIP327644:KIP327647 KSL327644:KSL327647 LCH327644:LCH327647 LMD327644:LMD327647 LVZ327644:LVZ327647 MFV327644:MFV327647 MPR327644:MPR327647 MZN327644:MZN327647 NJJ327644:NJJ327647 NTF327644:NTF327647 ODB327644:ODB327647 OMX327644:OMX327647 OWT327644:OWT327647 PGP327644:PGP327647 PQL327644:PQL327647 QAH327644:QAH327647 QKD327644:QKD327647 QTZ327644:QTZ327647 RDV327644:RDV327647 RNR327644:RNR327647 RXN327644:RXN327647 SHJ327644:SHJ327647 SRF327644:SRF327647 TBB327644:TBB327647 TKX327644:TKX327647 TUT327644:TUT327647 UEP327644:UEP327647 UOL327644:UOL327647 UYH327644:UYH327647 VID327644:VID327647 VRZ327644:VRZ327647 WBV327644:WBV327647 WLR327644:WLR327647 WVN327644:WVN327647 JB393180:JB393183 SX393180:SX393183 ACT393180:ACT393183 AMP393180:AMP393183 AWL393180:AWL393183 BGH393180:BGH393183 BQD393180:BQD393183 BZZ393180:BZZ393183 CJV393180:CJV393183 CTR393180:CTR393183 DDN393180:DDN393183 DNJ393180:DNJ393183 DXF393180:DXF393183 EHB393180:EHB393183 EQX393180:EQX393183 FAT393180:FAT393183 FKP393180:FKP393183 FUL393180:FUL393183 GEH393180:GEH393183 GOD393180:GOD393183 GXZ393180:GXZ393183 HHV393180:HHV393183 HRR393180:HRR393183 IBN393180:IBN393183 ILJ393180:ILJ393183 IVF393180:IVF393183 JFB393180:JFB393183 JOX393180:JOX393183 JYT393180:JYT393183 KIP393180:KIP393183 KSL393180:KSL393183 LCH393180:LCH393183 LMD393180:LMD393183 LVZ393180:LVZ393183 MFV393180:MFV393183 MPR393180:MPR393183 MZN393180:MZN393183 NJJ393180:NJJ393183 NTF393180:NTF393183 ODB393180:ODB393183 OMX393180:OMX393183 OWT393180:OWT393183 PGP393180:PGP393183 PQL393180:PQL393183 QAH393180:QAH393183 QKD393180:QKD393183 QTZ393180:QTZ393183 RDV393180:RDV393183 RNR393180:RNR393183 RXN393180:RXN393183 SHJ393180:SHJ393183 SRF393180:SRF393183 TBB393180:TBB393183 TKX393180:TKX393183 TUT393180:TUT393183 UEP393180:UEP393183 UOL393180:UOL393183 UYH393180:UYH393183 VID393180:VID393183 VRZ393180:VRZ393183 WBV393180:WBV393183 WLR393180:WLR393183 WVN393180:WVN393183 JB458716:JB458719 SX458716:SX458719 ACT458716:ACT458719 AMP458716:AMP458719 AWL458716:AWL458719 BGH458716:BGH458719 BQD458716:BQD458719 BZZ458716:BZZ458719 CJV458716:CJV458719 CTR458716:CTR458719 DDN458716:DDN458719 DNJ458716:DNJ458719 DXF458716:DXF458719 EHB458716:EHB458719 EQX458716:EQX458719 FAT458716:FAT458719 FKP458716:FKP458719 FUL458716:FUL458719 GEH458716:GEH458719 GOD458716:GOD458719 GXZ458716:GXZ458719 HHV458716:HHV458719 HRR458716:HRR458719 IBN458716:IBN458719 ILJ458716:ILJ458719 IVF458716:IVF458719 JFB458716:JFB458719 JOX458716:JOX458719 JYT458716:JYT458719 KIP458716:KIP458719 KSL458716:KSL458719 LCH458716:LCH458719 LMD458716:LMD458719 LVZ458716:LVZ458719 MFV458716:MFV458719 MPR458716:MPR458719 MZN458716:MZN458719 NJJ458716:NJJ458719 NTF458716:NTF458719 ODB458716:ODB458719 OMX458716:OMX458719 OWT458716:OWT458719 PGP458716:PGP458719 PQL458716:PQL458719 QAH458716:QAH458719 QKD458716:QKD458719 QTZ458716:QTZ458719 RDV458716:RDV458719 RNR458716:RNR458719 RXN458716:RXN458719 SHJ458716:SHJ458719 SRF458716:SRF458719 TBB458716:TBB458719 TKX458716:TKX458719 TUT458716:TUT458719 UEP458716:UEP458719 UOL458716:UOL458719 UYH458716:UYH458719 VID458716:VID458719 VRZ458716:VRZ458719 WBV458716:WBV458719 WLR458716:WLR458719 WVN458716:WVN458719 JB524252:JB524255 SX524252:SX524255 ACT524252:ACT524255 AMP524252:AMP524255 AWL524252:AWL524255 BGH524252:BGH524255 BQD524252:BQD524255 BZZ524252:BZZ524255 CJV524252:CJV524255 CTR524252:CTR524255 DDN524252:DDN524255 DNJ524252:DNJ524255 DXF524252:DXF524255 EHB524252:EHB524255 EQX524252:EQX524255 FAT524252:FAT524255 FKP524252:FKP524255 FUL524252:FUL524255 GEH524252:GEH524255 GOD524252:GOD524255 GXZ524252:GXZ524255 HHV524252:HHV524255 HRR524252:HRR524255 IBN524252:IBN524255 ILJ524252:ILJ524255 IVF524252:IVF524255 JFB524252:JFB524255 JOX524252:JOX524255 JYT524252:JYT524255 KIP524252:KIP524255 KSL524252:KSL524255 LCH524252:LCH524255 LMD524252:LMD524255 LVZ524252:LVZ524255 MFV524252:MFV524255 MPR524252:MPR524255 MZN524252:MZN524255 NJJ524252:NJJ524255 NTF524252:NTF524255 ODB524252:ODB524255 OMX524252:OMX524255 OWT524252:OWT524255 PGP524252:PGP524255 PQL524252:PQL524255 QAH524252:QAH524255 QKD524252:QKD524255 QTZ524252:QTZ524255 RDV524252:RDV524255 RNR524252:RNR524255 RXN524252:RXN524255 SHJ524252:SHJ524255 SRF524252:SRF524255 TBB524252:TBB524255 TKX524252:TKX524255 TUT524252:TUT524255 UEP524252:UEP524255 UOL524252:UOL524255 UYH524252:UYH524255 VID524252:VID524255 VRZ524252:VRZ524255 WBV524252:WBV524255 WLR524252:WLR524255 WVN524252:WVN524255 JB589788:JB589791 SX589788:SX589791 ACT589788:ACT589791 AMP589788:AMP589791 AWL589788:AWL589791 BGH589788:BGH589791 BQD589788:BQD589791 BZZ589788:BZZ589791 CJV589788:CJV589791 CTR589788:CTR589791 DDN589788:DDN589791 DNJ589788:DNJ589791 DXF589788:DXF589791 EHB589788:EHB589791 EQX589788:EQX589791 FAT589788:FAT589791 FKP589788:FKP589791 FUL589788:FUL589791 GEH589788:GEH589791 GOD589788:GOD589791 GXZ589788:GXZ589791 HHV589788:HHV589791 HRR589788:HRR589791 IBN589788:IBN589791 ILJ589788:ILJ589791 IVF589788:IVF589791 JFB589788:JFB589791 JOX589788:JOX589791 JYT589788:JYT589791 KIP589788:KIP589791 KSL589788:KSL589791 LCH589788:LCH589791 LMD589788:LMD589791 LVZ589788:LVZ589791 MFV589788:MFV589791 MPR589788:MPR589791 MZN589788:MZN589791 NJJ589788:NJJ589791 NTF589788:NTF589791 ODB589788:ODB589791 OMX589788:OMX589791 OWT589788:OWT589791 PGP589788:PGP589791 PQL589788:PQL589791 QAH589788:QAH589791 QKD589788:QKD589791 QTZ589788:QTZ589791 RDV589788:RDV589791 RNR589788:RNR589791 RXN589788:RXN589791 SHJ589788:SHJ589791 SRF589788:SRF589791 TBB589788:TBB589791 TKX589788:TKX589791 TUT589788:TUT589791 UEP589788:UEP589791 UOL589788:UOL589791 UYH589788:UYH589791 VID589788:VID589791 VRZ589788:VRZ589791 WBV589788:WBV589791 WLR589788:WLR589791 WVN589788:WVN589791 JB655324:JB655327 SX655324:SX655327 ACT655324:ACT655327 AMP655324:AMP655327 AWL655324:AWL655327 BGH655324:BGH655327 BQD655324:BQD655327 BZZ655324:BZZ655327 CJV655324:CJV655327 CTR655324:CTR655327 DDN655324:DDN655327 DNJ655324:DNJ655327 DXF655324:DXF655327 EHB655324:EHB655327 EQX655324:EQX655327 FAT655324:FAT655327 FKP655324:FKP655327 FUL655324:FUL655327 GEH655324:GEH655327 GOD655324:GOD655327 GXZ655324:GXZ655327 HHV655324:HHV655327 HRR655324:HRR655327 IBN655324:IBN655327 ILJ655324:ILJ655327 IVF655324:IVF655327 JFB655324:JFB655327 JOX655324:JOX655327 JYT655324:JYT655327 KIP655324:KIP655327 KSL655324:KSL655327 LCH655324:LCH655327 LMD655324:LMD655327 LVZ655324:LVZ655327 MFV655324:MFV655327 MPR655324:MPR655327 MZN655324:MZN655327 NJJ655324:NJJ655327 NTF655324:NTF655327 ODB655324:ODB655327 OMX655324:OMX655327 OWT655324:OWT655327 PGP655324:PGP655327 PQL655324:PQL655327 QAH655324:QAH655327 QKD655324:QKD655327 QTZ655324:QTZ655327 RDV655324:RDV655327 RNR655324:RNR655327 RXN655324:RXN655327 SHJ655324:SHJ655327 SRF655324:SRF655327 TBB655324:TBB655327 TKX655324:TKX655327 TUT655324:TUT655327 UEP655324:UEP655327 UOL655324:UOL655327 UYH655324:UYH655327 VID655324:VID655327 VRZ655324:VRZ655327 WBV655324:WBV655327 WLR655324:WLR655327 WVN655324:WVN655327 JB720860:JB720863 SX720860:SX720863 ACT720860:ACT720863 AMP720860:AMP720863 AWL720860:AWL720863 BGH720860:BGH720863 BQD720860:BQD720863 BZZ720860:BZZ720863 CJV720860:CJV720863 CTR720860:CTR720863 DDN720860:DDN720863 DNJ720860:DNJ720863 DXF720860:DXF720863 EHB720860:EHB720863 EQX720860:EQX720863 FAT720860:FAT720863 FKP720860:FKP720863 FUL720860:FUL720863 GEH720860:GEH720863 GOD720860:GOD720863 GXZ720860:GXZ720863 HHV720860:HHV720863 HRR720860:HRR720863 IBN720860:IBN720863 ILJ720860:ILJ720863 IVF720860:IVF720863 JFB720860:JFB720863 JOX720860:JOX720863 JYT720860:JYT720863 KIP720860:KIP720863 KSL720860:KSL720863 LCH720860:LCH720863 LMD720860:LMD720863 LVZ720860:LVZ720863 MFV720860:MFV720863 MPR720860:MPR720863 MZN720860:MZN720863 NJJ720860:NJJ720863 NTF720860:NTF720863 ODB720860:ODB720863 OMX720860:OMX720863 OWT720860:OWT720863 PGP720860:PGP720863 PQL720860:PQL720863 QAH720860:QAH720863 QKD720860:QKD720863 QTZ720860:QTZ720863 RDV720860:RDV720863 RNR720860:RNR720863 RXN720860:RXN720863 SHJ720860:SHJ720863 SRF720860:SRF720863 TBB720860:TBB720863 TKX720860:TKX720863 TUT720860:TUT720863 UEP720860:UEP720863 UOL720860:UOL720863 UYH720860:UYH720863 VID720860:VID720863 VRZ720860:VRZ720863 WBV720860:WBV720863 WLR720860:WLR720863 WVN720860:WVN720863 JB786396:JB786399 SX786396:SX786399 ACT786396:ACT786399 AMP786396:AMP786399 AWL786396:AWL786399 BGH786396:BGH786399 BQD786396:BQD786399 BZZ786396:BZZ786399 CJV786396:CJV786399 CTR786396:CTR786399 DDN786396:DDN786399 DNJ786396:DNJ786399 DXF786396:DXF786399 EHB786396:EHB786399 EQX786396:EQX786399 FAT786396:FAT786399 FKP786396:FKP786399 FUL786396:FUL786399 GEH786396:GEH786399 GOD786396:GOD786399 GXZ786396:GXZ786399 HHV786396:HHV786399 HRR786396:HRR786399 IBN786396:IBN786399 ILJ786396:ILJ786399 IVF786396:IVF786399 JFB786396:JFB786399 JOX786396:JOX786399 JYT786396:JYT786399 KIP786396:KIP786399 KSL786396:KSL786399 LCH786396:LCH786399 LMD786396:LMD786399 LVZ786396:LVZ786399 MFV786396:MFV786399 MPR786396:MPR786399 MZN786396:MZN786399 NJJ786396:NJJ786399 NTF786396:NTF786399 ODB786396:ODB786399 OMX786396:OMX786399 OWT786396:OWT786399 PGP786396:PGP786399 PQL786396:PQL786399 QAH786396:QAH786399 QKD786396:QKD786399 QTZ786396:QTZ786399 RDV786396:RDV786399 RNR786396:RNR786399 RXN786396:RXN786399 SHJ786396:SHJ786399 SRF786396:SRF786399 TBB786396:TBB786399 TKX786396:TKX786399 TUT786396:TUT786399 UEP786396:UEP786399 UOL786396:UOL786399 UYH786396:UYH786399 VID786396:VID786399 VRZ786396:VRZ786399 WBV786396:WBV786399 WLR786396:WLR786399 WVN786396:WVN786399 JB851932:JB851935 SX851932:SX851935 ACT851932:ACT851935 AMP851932:AMP851935 AWL851932:AWL851935 BGH851932:BGH851935 BQD851932:BQD851935 BZZ851932:BZZ851935 CJV851932:CJV851935 CTR851932:CTR851935 DDN851932:DDN851935 DNJ851932:DNJ851935 DXF851932:DXF851935 EHB851932:EHB851935 EQX851932:EQX851935 FAT851932:FAT851935 FKP851932:FKP851935 FUL851932:FUL851935 GEH851932:GEH851935 GOD851932:GOD851935 GXZ851932:GXZ851935 HHV851932:HHV851935 HRR851932:HRR851935 IBN851932:IBN851935 ILJ851932:ILJ851935 IVF851932:IVF851935 JFB851932:JFB851935 JOX851932:JOX851935 JYT851932:JYT851935 KIP851932:KIP851935 KSL851932:KSL851935 LCH851932:LCH851935 LMD851932:LMD851935 LVZ851932:LVZ851935 MFV851932:MFV851935 MPR851932:MPR851935 MZN851932:MZN851935 NJJ851932:NJJ851935 NTF851932:NTF851935 ODB851932:ODB851935 OMX851932:OMX851935 OWT851932:OWT851935 PGP851932:PGP851935 PQL851932:PQL851935 QAH851932:QAH851935 QKD851932:QKD851935 QTZ851932:QTZ851935 RDV851932:RDV851935 RNR851932:RNR851935 RXN851932:RXN851935 SHJ851932:SHJ851935 SRF851932:SRF851935 TBB851932:TBB851935 TKX851932:TKX851935 TUT851932:TUT851935 UEP851932:UEP851935 UOL851932:UOL851935 UYH851932:UYH851935 VID851932:VID851935 VRZ851932:VRZ851935 WBV851932:WBV851935 WLR851932:WLR851935 WVN851932:WVN851935 JB917468:JB917471 SX917468:SX917471 ACT917468:ACT917471 AMP917468:AMP917471 AWL917468:AWL917471 BGH917468:BGH917471 BQD917468:BQD917471 BZZ917468:BZZ917471 CJV917468:CJV917471 CTR917468:CTR917471 DDN917468:DDN917471 DNJ917468:DNJ917471 DXF917468:DXF917471 EHB917468:EHB917471 EQX917468:EQX917471 FAT917468:FAT917471 FKP917468:FKP917471 FUL917468:FUL917471 GEH917468:GEH917471 GOD917468:GOD917471 GXZ917468:GXZ917471 HHV917468:HHV917471 HRR917468:HRR917471 IBN917468:IBN917471 ILJ917468:ILJ917471 IVF917468:IVF917471 JFB917468:JFB917471 JOX917468:JOX917471 JYT917468:JYT917471 KIP917468:KIP917471 KSL917468:KSL917471 LCH917468:LCH917471 LMD917468:LMD917471 LVZ917468:LVZ917471 MFV917468:MFV917471 MPR917468:MPR917471 MZN917468:MZN917471 NJJ917468:NJJ917471 NTF917468:NTF917471 ODB917468:ODB917471 OMX917468:OMX917471 OWT917468:OWT917471 PGP917468:PGP917471 PQL917468:PQL917471 QAH917468:QAH917471 QKD917468:QKD917471 QTZ917468:QTZ917471 RDV917468:RDV917471 RNR917468:RNR917471 RXN917468:RXN917471 SHJ917468:SHJ917471 SRF917468:SRF917471 TBB917468:TBB917471 TKX917468:TKX917471 TUT917468:TUT917471 UEP917468:UEP917471 UOL917468:UOL917471 UYH917468:UYH917471 VID917468:VID917471 VRZ917468:VRZ917471 WBV917468:WBV917471 WLR917468:WLR917471 WVN917468:WVN917471 JB983004:JB983007 SX983004:SX983007 ACT983004:ACT983007 AMP983004:AMP983007 AWL983004:AWL983007 BGH983004:BGH983007 BQD983004:BQD983007 BZZ983004:BZZ983007 CJV983004:CJV983007 CTR983004:CTR983007 DDN983004:DDN983007 DNJ983004:DNJ983007 DXF983004:DXF983007 EHB983004:EHB983007 EQX983004:EQX983007 FAT983004:FAT983007 FKP983004:FKP983007 FUL983004:FUL983007 GEH983004:GEH983007 GOD983004:GOD983007 GXZ983004:GXZ983007 HHV983004:HHV983007 HRR983004:HRR983007 IBN983004:IBN983007 ILJ983004:ILJ983007 IVF983004:IVF983007 JFB983004:JFB983007 JOX983004:JOX983007 JYT983004:JYT983007 KIP983004:KIP983007 KSL983004:KSL983007 LCH983004:LCH983007 LMD983004:LMD983007 LVZ983004:LVZ983007 MFV983004:MFV983007 MPR983004:MPR983007 MZN983004:MZN983007 NJJ983004:NJJ983007 NTF983004:NTF983007 ODB983004:ODB983007 OMX983004:OMX983007 OWT983004:OWT983007 PGP983004:PGP983007 PQL983004:PQL983007 QAH983004:QAH983007 QKD983004:QKD983007 QTZ983004:QTZ983007 RDV983004:RDV983007 RNR983004:RNR983007 RXN983004:RXN983007 SHJ983004:SHJ983007 SRF983004:SRF983007 TBB983004:TBB983007 TKX983004:TKX983007 TUT983004:TUT983007 UEP983004:UEP983007 UOL983004:UOL983007 UYH983004:UYH983007 VID983004:VID983007 VRZ983004:VRZ983007 WBV983004:WBV983007 WLR983004:WLR983007 WVN983004:WVN983007 WVN22:WVN25 WLR22:WLR25 WBV22:WBV25 VRZ22:VRZ25 VID22:VID25 UYH22:UYH25 UOL22:UOL25 UEP22:UEP25 TUT22:TUT25 TKX22:TKX25 TBB22:TBB25 SRF22:SRF25 SHJ22:SHJ25 RXN22:RXN25 RNR22:RNR25 RDV22:RDV25 QTZ22:QTZ25 QKD22:QKD25 QAH22:QAH25 PQL22:PQL25 PGP22:PGP25 OWT22:OWT25 OMX22:OMX25 ODB22:ODB25 NTF22:NTF25 NJJ22:NJJ25 MZN22:MZN25 MPR22:MPR25 MFV22:MFV25 LVZ22:LVZ25 LMD22:LMD25 LCH22:LCH25 KSL22:KSL25 KIP22:KIP25 JYT22:JYT25 JOX22:JOX25 JFB22:JFB25 IVF22:IVF25 ILJ22:ILJ25 IBN22:IBN25 HRR22:HRR25 HHV22:HHV25 GXZ22:GXZ25 GOD22:GOD25 GEH22:GEH25 FUL22:FUL25 FKP22:FKP25 FAT22:FAT25 EQX22:EQX25 EHB22:EHB25 DXF22:DXF25 DNJ22:DNJ25 DDN22:DDN25 CTR22:CTR25 CJV22:CJV25 BZZ22:BZZ25 BQD22:BQD25 BGH22:BGH25 AWL22:AWL25 AMP22:AMP25 ACT22:ACT25 SX22:SX25 JB22:JB25 JB30:JB43 SX30:SX43 ACT30:ACT43 AMP30:AMP43 AWL30:AWL43 BGH30:BGH43 BQD30:BQD43 BZZ30:BZZ43 CJV30:CJV43 CTR30:CTR43 DDN30:DDN43 DNJ30:DNJ43 DXF30:DXF43 EHB30:EHB43 EQX30:EQX43 FAT30:FAT43 FKP30:FKP43 FUL30:FUL43 GEH30:GEH43 GOD30:GOD43 GXZ30:GXZ43 HHV30:HHV43 HRR30:HRR43 IBN30:IBN43 ILJ30:ILJ43 IVF30:IVF43 JFB30:JFB43 JOX30:JOX43 JYT30:JYT43 KIP30:KIP43 KSL30:KSL43 LCH30:LCH43 LMD30:LMD43 LVZ30:LVZ43 MFV30:MFV43 MPR30:MPR43 MZN30:MZN43 NJJ30:NJJ43 NTF30:NTF43 ODB30:ODB43 OMX30:OMX43 OWT30:OWT43 PGP30:PGP43 PQL30:PQL43 QAH30:QAH43 QKD30:QKD43 QTZ30:QTZ43 RDV30:RDV43 RNR30:RNR43 RXN30:RXN43 SHJ30:SHJ43 SRF30:SRF43 TBB30:TBB43 TKX30:TKX43 TUT30:TUT43 UEP30:UEP43 UOL30:UOL43 UYH30:UYH43 VID30:VID43 VRZ30:VRZ43 WBV30:WBV43 WLR30:WLR43 WVN30:WVN43 B65561:C65569 B131097:C131105 B196633:C196641 B262169:C262177 B327705:C327713 B393241:C393249 B458777:C458785 B524313:C524321 B589849:C589857 B655385:C655393 B720921:C720929 B786457:C786465 B851993:C852001 B917529:C917537 B983065:C983073 B65557:C65557 B131093:C131093 B196629:C196629 B262165:C262165 B327701:C327701 B393237:C393237 B458773:C458773 B524309:C524309 B589845:C589845 B655381:C655381 B720917:C720917 B786453:C786453 B851989:C851989 B917525:C917525 B983061:C983061 B65554:C65555 B131090:C131091 B196626:C196627 B262162:C262163 B327698:C327699 B393234:C393235 B458770:C458771 B524306:C524307 B589842:C589843 B655378:C655379 B720914:C720915 B786450:C786451 B851986:C851987 B917522:C917523 B983058:C983059 B851932:C851935 B65547:C65548 B131083:C131084 B196619:C196620 B262155:C262156 B327691:C327692 B393227:C393228 B458763:C458764 B524299:C524300 B589835:C589836 B655371:C655372 B720907:C720908 B786443:C786444 B851979:C851980 B917515:C917516 B983051:C983052 B983004:C983007 B65571:C65575 B131107:C131111 B196643:C196647 B262179:C262183 B327715:C327719 B393251:C393255 B458787:C458791 B524323:C524327 B589859:C589863 B655395:C655399 B720931:C720935 B786467:C786471 B852003:C852007 B917539:C917543 B983075:C983079 B65495:C65498 B131031:C131034 B196567:C196570 B262103:C262106 B327639:C327642 B393175:C393178 B458711:C458714 B524247:C524250 B589783:C589786 B655319:C655322 B720855:C720858 B786391:C786394 B851927:C851930 B917463:C917466 B982999:C983002 B65529:C65530 B131065:C131066 B196601:C196602 B262137:C262138 B327673:C327674 B393209:C393210 B458745:C458746 B524281:C524282 B589817:C589818 B655353:C655354 B720889:C720890 B786425:C786426 B851961:C851962 B917497:C917498 B983033:C983034 B65534:C65534 B131070:C131070 B196606:C196606 B262142:C262142 B327678:C327678 B393214:C393214 B458750:C458750 B524286:C524286 B589822:C589822 B655358:C655358 B720894:C720894 B786430:C786430 B851966:C851966 B917502:C917502 B983038:C983038 B65523:C65524 B131059:C131060 B196595:C196596 B262131:C262132 B327667:C327668 B393203:C393204 B458739:C458740 B524275:C524276 B589811:C589812 B655347:C655348 B720883:C720884 B786419:C786420 B851955:C851956 B917491:C917492 B983027:C983028 B65577:C65578 B131113:C131114 B196649:C196650 B262185:C262186 B327721:C327722 B393257:C393258 B458793:C458794 B524329:C524330 B589865:C589866 B655401:C655402 B720937:C720938 B786473:C786474 B852009:C852010 B917545:C917546 B983081:C983082 B65580:C65580 B131116:C131116 B196652:C196652 B262188:C262188 B327724:C327724 B393260:C393260 B458796:C458796 B524332:C524332 B589868:C589868 B655404:C655404 B720940:C720940 B786476:C786476 B852012:C852012 B917548:C917548 B983084:C983084 B65542:C65542 B131078:C131078 B196614:C196614 B262150:C262150 B327686:C327686 B393222:C393222 B458758:C458758 B524294:C524294 B589830:C589830 B655366:C655366 B720902:C720902 B786438:C786438 B851974:C851974 B917510:C917510 B983046:C983046 B65516:C65518 B131052:C131054 B196588:C196590 B262124:C262126 B327660:C327662 B393196:C393198 B458732:C458734 B524268:C524270 B589804:C589806 B655340:C655342 B720876:C720878 B786412:C786414 B851948:C851950 B917484:C917486 B983020:C983022 B65510:C65511 B131046:C131047 B196582:C196583 B262118:C262119 B327654:C327655 B393190:C393191 B458726:C458727 B524262:C524263 B589798:C589799 B655334:C655335 B720870:C720871 B786406:C786407 B851942:C851943 B917478:C917479 B983014:C983015 B65505:C65505 B131041:C131041 B196577:C196577 B262113:C262113 B327649:C327649 B393185:C393185 B458721:C458721 B524257:C524257 B589793:C589793 B655329:C655329 B720865:C720865 B786401:C786401 B851937:C851937 B917473:C917473 B983009:C983009 B65507:C65507 B131043:C131043 B196579:C196579 B262115:C262115 B327651:C327651 B393187:C393187 B458723:C458723 B524259:C524259 B589795:C589795 B655331:C655331 B720867:C720867 B786403:C786403 B851939:C851939 B917475:C917475 B983011:C983011 B917468:C917471 B65521:C65521 B131057:C131057 B196593:C196593 B262129:C262129 B327665:C327665 B393201:C393201 B458737:C458737 B524273:C524273 B589809:C589809 B655345:C655345 B720881:C720881 B786417:C786417 B851953:C851953 B917489:C917489 B983025:C983025 B65536:C65537 B131072:C131073 B196608:C196609 B262144:C262145 B327680:C327681 B393216:C393217 B458752:C458753 B524288:C524289 B589824:C589825 B655360:C655361 B720896:C720897 B786432:C786433 B851968:C851969 B917504:C917505 B983040:C983041 B65500:C65503 B131036:C131039 B196572:C196575 B262108:C262111 B327644:C327647 B393180:C393183 B458716:C458719 B524252:C524255 B589788:C589791 B655324:C655327 B720860:C720863 B786396:C786399 WVN45:WVN46 WLR45:WLR46 WBV45:WBV46 VRZ45:VRZ46 VID45:VID46 UYH45:UYH46 UOL45:UOL46 UEP45:UEP46 TUT45:TUT46 TKX45:TKX46 TBB45:TBB46 SRF45:SRF46 SHJ45:SHJ46 RXN45:RXN46 RNR45:RNR46 RDV45:RDV46 QTZ45:QTZ46 QKD45:QKD46 QAH45:QAH46 PQL45:PQL46 PGP45:PGP46 OWT45:OWT46 OMX45:OMX46 ODB45:ODB46 NTF45:NTF46 NJJ45:NJJ46 MZN45:MZN46 MPR45:MPR46 MFV45:MFV46 LVZ45:LVZ46 LMD45:LMD46 LCH45:LCH46 KSL45:KSL46 KIP45:KIP46 JYT45:JYT46 JOX45:JOX46 JFB45:JFB46 IVF45:IVF46 ILJ45:ILJ46 IBN45:IBN46 HRR45:HRR46 HHV45:HHV46 GXZ45:GXZ46 GOD45:GOD46 GEH45:GEH46 FUL45:FUL46 FKP45:FKP46 FAT45:FAT46 EQX45:EQX46 EHB45:EHB46 DXF45:DXF46 DNJ45:DNJ46 DDN45:DDN46 CTR45:CTR46 CJV45:CJV46 BZZ45:BZZ46 BQD45:BQD46 BGH45:BGH46 AWL45:AWL46 AMP45:AMP46 ACT45:ACT46 SX45:SX46 JB45:JB46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2"/>
  <sheetViews>
    <sheetView showWhiteSpace="0" topLeftCell="A6" zoomScaleNormal="100" zoomScalePageLayoutView="110" workbookViewId="0">
      <selection activeCell="F10" sqref="F10"/>
    </sheetView>
  </sheetViews>
  <sheetFormatPr defaultRowHeight="11.25" x14ac:dyDescent="0.2"/>
  <cols>
    <col min="1" max="1" width="3.28515625" style="323" customWidth="1"/>
    <col min="2" max="2" width="41.42578125" style="323" customWidth="1"/>
    <col min="3" max="3" width="36" style="323" customWidth="1"/>
    <col min="4" max="5" width="9" style="442" customWidth="1"/>
    <col min="6" max="6" width="9" style="442" bestFit="1" customWidth="1"/>
    <col min="7" max="7" width="9" style="443" customWidth="1"/>
    <col min="8" max="8" width="10.5703125" style="443" customWidth="1"/>
    <col min="9" max="9" width="9.42578125" style="444" bestFit="1" customWidth="1"/>
    <col min="10" max="10" width="9.5703125" style="444" bestFit="1" customWidth="1"/>
    <col min="11" max="13" width="9.42578125" style="444" bestFit="1" customWidth="1"/>
    <col min="14" max="14" width="12.5703125" style="445" bestFit="1" customWidth="1"/>
    <col min="15" max="16" width="9.5703125" style="444" bestFit="1" customWidth="1"/>
    <col min="17" max="18" width="9.42578125" style="444" bestFit="1" customWidth="1"/>
    <col min="19" max="19" width="12.5703125" style="445" bestFit="1" customWidth="1"/>
    <col min="20" max="23" width="9.42578125" style="444" bestFit="1" customWidth="1"/>
    <col min="24" max="24" width="9.140625" style="445"/>
    <col min="25" max="25" width="10.42578125" style="444" bestFit="1" customWidth="1"/>
    <col min="26" max="29" width="10.7109375" style="444" bestFit="1" customWidth="1"/>
    <col min="30" max="257" width="9.140625" style="323"/>
    <col min="258" max="258" width="40.28515625" style="323" customWidth="1"/>
    <col min="259" max="259" width="31.42578125" style="323" customWidth="1"/>
    <col min="260" max="261" width="9" style="323" customWidth="1"/>
    <col min="262" max="262" width="9" style="323" bestFit="1" customWidth="1"/>
    <col min="263" max="263" width="9" style="323" customWidth="1"/>
    <col min="264" max="264" width="10.5703125" style="323" customWidth="1"/>
    <col min="265" max="265" width="9.42578125" style="323" bestFit="1" customWidth="1"/>
    <col min="266" max="266" width="9.5703125" style="323" bestFit="1" customWidth="1"/>
    <col min="267" max="269" width="9.42578125" style="323" bestFit="1" customWidth="1"/>
    <col min="270" max="270" width="12.5703125" style="323" bestFit="1" customWidth="1"/>
    <col min="271" max="272" width="9.5703125" style="323" bestFit="1" customWidth="1"/>
    <col min="273" max="274" width="9.42578125" style="323" bestFit="1" customWidth="1"/>
    <col min="275" max="275" width="12.5703125" style="323" bestFit="1" customWidth="1"/>
    <col min="276" max="279" width="9.42578125" style="323" bestFit="1" customWidth="1"/>
    <col min="280" max="280" width="9.140625" style="323"/>
    <col min="281" max="281" width="10.42578125" style="323" bestFit="1" customWidth="1"/>
    <col min="282" max="285" width="10.7109375" style="323" bestFit="1" customWidth="1"/>
    <col min="286" max="513" width="9.140625" style="323"/>
    <col min="514" max="514" width="40.28515625" style="323" customWidth="1"/>
    <col min="515" max="515" width="31.42578125" style="323" customWidth="1"/>
    <col min="516" max="517" width="9" style="323" customWidth="1"/>
    <col min="518" max="518" width="9" style="323" bestFit="1" customWidth="1"/>
    <col min="519" max="519" width="9" style="323" customWidth="1"/>
    <col min="520" max="520" width="10.5703125" style="323" customWidth="1"/>
    <col min="521" max="521" width="9.42578125" style="323" bestFit="1" customWidth="1"/>
    <col min="522" max="522" width="9.5703125" style="323" bestFit="1" customWidth="1"/>
    <col min="523" max="525" width="9.42578125" style="323" bestFit="1" customWidth="1"/>
    <col min="526" max="526" width="12.5703125" style="323" bestFit="1" customWidth="1"/>
    <col min="527" max="528" width="9.5703125" style="323" bestFit="1" customWidth="1"/>
    <col min="529" max="530" width="9.42578125" style="323" bestFit="1" customWidth="1"/>
    <col min="531" max="531" width="12.5703125" style="323" bestFit="1" customWidth="1"/>
    <col min="532" max="535" width="9.42578125" style="323" bestFit="1" customWidth="1"/>
    <col min="536" max="536" width="9.140625" style="323"/>
    <col min="537" max="537" width="10.42578125" style="323" bestFit="1" customWidth="1"/>
    <col min="538" max="541" width="10.7109375" style="323" bestFit="1" customWidth="1"/>
    <col min="542" max="769" width="9.140625" style="323"/>
    <col min="770" max="770" width="40.28515625" style="323" customWidth="1"/>
    <col min="771" max="771" width="31.42578125" style="323" customWidth="1"/>
    <col min="772" max="773" width="9" style="323" customWidth="1"/>
    <col min="774" max="774" width="9" style="323" bestFit="1" customWidth="1"/>
    <col min="775" max="775" width="9" style="323" customWidth="1"/>
    <col min="776" max="776" width="10.5703125" style="323" customWidth="1"/>
    <col min="777" max="777" width="9.42578125" style="323" bestFit="1" customWidth="1"/>
    <col min="778" max="778" width="9.5703125" style="323" bestFit="1" customWidth="1"/>
    <col min="779" max="781" width="9.42578125" style="323" bestFit="1" customWidth="1"/>
    <col min="782" max="782" width="12.5703125" style="323" bestFit="1" customWidth="1"/>
    <col min="783" max="784" width="9.5703125" style="323" bestFit="1" customWidth="1"/>
    <col min="785" max="786" width="9.42578125" style="323" bestFit="1" customWidth="1"/>
    <col min="787" max="787" width="12.5703125" style="323" bestFit="1" customWidth="1"/>
    <col min="788" max="791" width="9.42578125" style="323" bestFit="1" customWidth="1"/>
    <col min="792" max="792" width="9.140625" style="323"/>
    <col min="793" max="793" width="10.42578125" style="323" bestFit="1" customWidth="1"/>
    <col min="794" max="797" width="10.7109375" style="323" bestFit="1" customWidth="1"/>
    <col min="798" max="1025" width="9.140625" style="323"/>
    <col min="1026" max="1026" width="40.28515625" style="323" customWidth="1"/>
    <col min="1027" max="1027" width="31.42578125" style="323" customWidth="1"/>
    <col min="1028" max="1029" width="9" style="323" customWidth="1"/>
    <col min="1030" max="1030" width="9" style="323" bestFit="1" customWidth="1"/>
    <col min="1031" max="1031" width="9" style="323" customWidth="1"/>
    <col min="1032" max="1032" width="10.5703125" style="323" customWidth="1"/>
    <col min="1033" max="1033" width="9.42578125" style="323" bestFit="1" customWidth="1"/>
    <col min="1034" max="1034" width="9.5703125" style="323" bestFit="1" customWidth="1"/>
    <col min="1035" max="1037" width="9.42578125" style="323" bestFit="1" customWidth="1"/>
    <col min="1038" max="1038" width="12.5703125" style="323" bestFit="1" customWidth="1"/>
    <col min="1039" max="1040" width="9.5703125" style="323" bestFit="1" customWidth="1"/>
    <col min="1041" max="1042" width="9.42578125" style="323" bestFit="1" customWidth="1"/>
    <col min="1043" max="1043" width="12.5703125" style="323" bestFit="1" customWidth="1"/>
    <col min="1044" max="1047" width="9.42578125" style="323" bestFit="1" customWidth="1"/>
    <col min="1048" max="1048" width="9.140625" style="323"/>
    <col min="1049" max="1049" width="10.42578125" style="323" bestFit="1" customWidth="1"/>
    <col min="1050" max="1053" width="10.7109375" style="323" bestFit="1" customWidth="1"/>
    <col min="1054" max="1281" width="9.140625" style="323"/>
    <col min="1282" max="1282" width="40.28515625" style="323" customWidth="1"/>
    <col min="1283" max="1283" width="31.42578125" style="323" customWidth="1"/>
    <col min="1284" max="1285" width="9" style="323" customWidth="1"/>
    <col min="1286" max="1286" width="9" style="323" bestFit="1" customWidth="1"/>
    <col min="1287" max="1287" width="9" style="323" customWidth="1"/>
    <col min="1288" max="1288" width="10.5703125" style="323" customWidth="1"/>
    <col min="1289" max="1289" width="9.42578125" style="323" bestFit="1" customWidth="1"/>
    <col min="1290" max="1290" width="9.5703125" style="323" bestFit="1" customWidth="1"/>
    <col min="1291" max="1293" width="9.42578125" style="323" bestFit="1" customWidth="1"/>
    <col min="1294" max="1294" width="12.5703125" style="323" bestFit="1" customWidth="1"/>
    <col min="1295" max="1296" width="9.5703125" style="323" bestFit="1" customWidth="1"/>
    <col min="1297" max="1298" width="9.42578125" style="323" bestFit="1" customWidth="1"/>
    <col min="1299" max="1299" width="12.5703125" style="323" bestFit="1" customWidth="1"/>
    <col min="1300" max="1303" width="9.42578125" style="323" bestFit="1" customWidth="1"/>
    <col min="1304" max="1304" width="9.140625" style="323"/>
    <col min="1305" max="1305" width="10.42578125" style="323" bestFit="1" customWidth="1"/>
    <col min="1306" max="1309" width="10.7109375" style="323" bestFit="1" customWidth="1"/>
    <col min="1310" max="1537" width="9.140625" style="323"/>
    <col min="1538" max="1538" width="40.28515625" style="323" customWidth="1"/>
    <col min="1539" max="1539" width="31.42578125" style="323" customWidth="1"/>
    <col min="1540" max="1541" width="9" style="323" customWidth="1"/>
    <col min="1542" max="1542" width="9" style="323" bestFit="1" customWidth="1"/>
    <col min="1543" max="1543" width="9" style="323" customWidth="1"/>
    <col min="1544" max="1544" width="10.5703125" style="323" customWidth="1"/>
    <col min="1545" max="1545" width="9.42578125" style="323" bestFit="1" customWidth="1"/>
    <col min="1546" max="1546" width="9.5703125" style="323" bestFit="1" customWidth="1"/>
    <col min="1547" max="1549" width="9.42578125" style="323" bestFit="1" customWidth="1"/>
    <col min="1550" max="1550" width="12.5703125" style="323" bestFit="1" customWidth="1"/>
    <col min="1551" max="1552" width="9.5703125" style="323" bestFit="1" customWidth="1"/>
    <col min="1553" max="1554" width="9.42578125" style="323" bestFit="1" customWidth="1"/>
    <col min="1555" max="1555" width="12.5703125" style="323" bestFit="1" customWidth="1"/>
    <col min="1556" max="1559" width="9.42578125" style="323" bestFit="1" customWidth="1"/>
    <col min="1560" max="1560" width="9.140625" style="323"/>
    <col min="1561" max="1561" width="10.42578125" style="323" bestFit="1" customWidth="1"/>
    <col min="1562" max="1565" width="10.7109375" style="323" bestFit="1" customWidth="1"/>
    <col min="1566" max="1793" width="9.140625" style="323"/>
    <col min="1794" max="1794" width="40.28515625" style="323" customWidth="1"/>
    <col min="1795" max="1795" width="31.42578125" style="323" customWidth="1"/>
    <col min="1796" max="1797" width="9" style="323" customWidth="1"/>
    <col min="1798" max="1798" width="9" style="323" bestFit="1" customWidth="1"/>
    <col min="1799" max="1799" width="9" style="323" customWidth="1"/>
    <col min="1800" max="1800" width="10.5703125" style="323" customWidth="1"/>
    <col min="1801" max="1801" width="9.42578125" style="323" bestFit="1" customWidth="1"/>
    <col min="1802" max="1802" width="9.5703125" style="323" bestFit="1" customWidth="1"/>
    <col min="1803" max="1805" width="9.42578125" style="323" bestFit="1" customWidth="1"/>
    <col min="1806" max="1806" width="12.5703125" style="323" bestFit="1" customWidth="1"/>
    <col min="1807" max="1808" width="9.5703125" style="323" bestFit="1" customWidth="1"/>
    <col min="1809" max="1810" width="9.42578125" style="323" bestFit="1" customWidth="1"/>
    <col min="1811" max="1811" width="12.5703125" style="323" bestFit="1" customWidth="1"/>
    <col min="1812" max="1815" width="9.42578125" style="323" bestFit="1" customWidth="1"/>
    <col min="1816" max="1816" width="9.140625" style="323"/>
    <col min="1817" max="1817" width="10.42578125" style="323" bestFit="1" customWidth="1"/>
    <col min="1818" max="1821" width="10.7109375" style="323" bestFit="1" customWidth="1"/>
    <col min="1822" max="2049" width="9.140625" style="323"/>
    <col min="2050" max="2050" width="40.28515625" style="323" customWidth="1"/>
    <col min="2051" max="2051" width="31.42578125" style="323" customWidth="1"/>
    <col min="2052" max="2053" width="9" style="323" customWidth="1"/>
    <col min="2054" max="2054" width="9" style="323" bestFit="1" customWidth="1"/>
    <col min="2055" max="2055" width="9" style="323" customWidth="1"/>
    <col min="2056" max="2056" width="10.5703125" style="323" customWidth="1"/>
    <col min="2057" max="2057" width="9.42578125" style="323" bestFit="1" customWidth="1"/>
    <col min="2058" max="2058" width="9.5703125" style="323" bestFit="1" customWidth="1"/>
    <col min="2059" max="2061" width="9.42578125" style="323" bestFit="1" customWidth="1"/>
    <col min="2062" max="2062" width="12.5703125" style="323" bestFit="1" customWidth="1"/>
    <col min="2063" max="2064" width="9.5703125" style="323" bestFit="1" customWidth="1"/>
    <col min="2065" max="2066" width="9.42578125" style="323" bestFit="1" customWidth="1"/>
    <col min="2067" max="2067" width="12.5703125" style="323" bestFit="1" customWidth="1"/>
    <col min="2068" max="2071" width="9.42578125" style="323" bestFit="1" customWidth="1"/>
    <col min="2072" max="2072" width="9.140625" style="323"/>
    <col min="2073" max="2073" width="10.42578125" style="323" bestFit="1" customWidth="1"/>
    <col min="2074" max="2077" width="10.7109375" style="323" bestFit="1" customWidth="1"/>
    <col min="2078" max="2305" width="9.140625" style="323"/>
    <col min="2306" max="2306" width="40.28515625" style="323" customWidth="1"/>
    <col min="2307" max="2307" width="31.42578125" style="323" customWidth="1"/>
    <col min="2308" max="2309" width="9" style="323" customWidth="1"/>
    <col min="2310" max="2310" width="9" style="323" bestFit="1" customWidth="1"/>
    <col min="2311" max="2311" width="9" style="323" customWidth="1"/>
    <col min="2312" max="2312" width="10.5703125" style="323" customWidth="1"/>
    <col min="2313" max="2313" width="9.42578125" style="323" bestFit="1" customWidth="1"/>
    <col min="2314" max="2314" width="9.5703125" style="323" bestFit="1" customWidth="1"/>
    <col min="2315" max="2317" width="9.42578125" style="323" bestFit="1" customWidth="1"/>
    <col min="2318" max="2318" width="12.5703125" style="323" bestFit="1" customWidth="1"/>
    <col min="2319" max="2320" width="9.5703125" style="323" bestFit="1" customWidth="1"/>
    <col min="2321" max="2322" width="9.42578125" style="323" bestFit="1" customWidth="1"/>
    <col min="2323" max="2323" width="12.5703125" style="323" bestFit="1" customWidth="1"/>
    <col min="2324" max="2327" width="9.42578125" style="323" bestFit="1" customWidth="1"/>
    <col min="2328" max="2328" width="9.140625" style="323"/>
    <col min="2329" max="2329" width="10.42578125" style="323" bestFit="1" customWidth="1"/>
    <col min="2330" max="2333" width="10.7109375" style="323" bestFit="1" customWidth="1"/>
    <col min="2334" max="2561" width="9.140625" style="323"/>
    <col min="2562" max="2562" width="40.28515625" style="323" customWidth="1"/>
    <col min="2563" max="2563" width="31.42578125" style="323" customWidth="1"/>
    <col min="2564" max="2565" width="9" style="323" customWidth="1"/>
    <col min="2566" max="2566" width="9" style="323" bestFit="1" customWidth="1"/>
    <col min="2567" max="2567" width="9" style="323" customWidth="1"/>
    <col min="2568" max="2568" width="10.5703125" style="323" customWidth="1"/>
    <col min="2569" max="2569" width="9.42578125" style="323" bestFit="1" customWidth="1"/>
    <col min="2570" max="2570" width="9.5703125" style="323" bestFit="1" customWidth="1"/>
    <col min="2571" max="2573" width="9.42578125" style="323" bestFit="1" customWidth="1"/>
    <col min="2574" max="2574" width="12.5703125" style="323" bestFit="1" customWidth="1"/>
    <col min="2575" max="2576" width="9.5703125" style="323" bestFit="1" customWidth="1"/>
    <col min="2577" max="2578" width="9.42578125" style="323" bestFit="1" customWidth="1"/>
    <col min="2579" max="2579" width="12.5703125" style="323" bestFit="1" customWidth="1"/>
    <col min="2580" max="2583" width="9.42578125" style="323" bestFit="1" customWidth="1"/>
    <col min="2584" max="2584" width="9.140625" style="323"/>
    <col min="2585" max="2585" width="10.42578125" style="323" bestFit="1" customWidth="1"/>
    <col min="2586" max="2589" width="10.7109375" style="323" bestFit="1" customWidth="1"/>
    <col min="2590" max="2817" width="9.140625" style="323"/>
    <col min="2818" max="2818" width="40.28515625" style="323" customWidth="1"/>
    <col min="2819" max="2819" width="31.42578125" style="323" customWidth="1"/>
    <col min="2820" max="2821" width="9" style="323" customWidth="1"/>
    <col min="2822" max="2822" width="9" style="323" bestFit="1" customWidth="1"/>
    <col min="2823" max="2823" width="9" style="323" customWidth="1"/>
    <col min="2824" max="2824" width="10.5703125" style="323" customWidth="1"/>
    <col min="2825" max="2825" width="9.42578125" style="323" bestFit="1" customWidth="1"/>
    <col min="2826" max="2826" width="9.5703125" style="323" bestFit="1" customWidth="1"/>
    <col min="2827" max="2829" width="9.42578125" style="323" bestFit="1" customWidth="1"/>
    <col min="2830" max="2830" width="12.5703125" style="323" bestFit="1" customWidth="1"/>
    <col min="2831" max="2832" width="9.5703125" style="323" bestFit="1" customWidth="1"/>
    <col min="2833" max="2834" width="9.42578125" style="323" bestFit="1" customWidth="1"/>
    <col min="2835" max="2835" width="12.5703125" style="323" bestFit="1" customWidth="1"/>
    <col min="2836" max="2839" width="9.42578125" style="323" bestFit="1" customWidth="1"/>
    <col min="2840" max="2840" width="9.140625" style="323"/>
    <col min="2841" max="2841" width="10.42578125" style="323" bestFit="1" customWidth="1"/>
    <col min="2842" max="2845" width="10.7109375" style="323" bestFit="1" customWidth="1"/>
    <col min="2846" max="3073" width="9.140625" style="323"/>
    <col min="3074" max="3074" width="40.28515625" style="323" customWidth="1"/>
    <col min="3075" max="3075" width="31.42578125" style="323" customWidth="1"/>
    <col min="3076" max="3077" width="9" style="323" customWidth="1"/>
    <col min="3078" max="3078" width="9" style="323" bestFit="1" customWidth="1"/>
    <col min="3079" max="3079" width="9" style="323" customWidth="1"/>
    <col min="3080" max="3080" width="10.5703125" style="323" customWidth="1"/>
    <col min="3081" max="3081" width="9.42578125" style="323" bestFit="1" customWidth="1"/>
    <col min="3082" max="3082" width="9.5703125" style="323" bestFit="1" customWidth="1"/>
    <col min="3083" max="3085" width="9.42578125" style="323" bestFit="1" customWidth="1"/>
    <col min="3086" max="3086" width="12.5703125" style="323" bestFit="1" customWidth="1"/>
    <col min="3087" max="3088" width="9.5703125" style="323" bestFit="1" customWidth="1"/>
    <col min="3089" max="3090" width="9.42578125" style="323" bestFit="1" customWidth="1"/>
    <col min="3091" max="3091" width="12.5703125" style="323" bestFit="1" customWidth="1"/>
    <col min="3092" max="3095" width="9.42578125" style="323" bestFit="1" customWidth="1"/>
    <col min="3096" max="3096" width="9.140625" style="323"/>
    <col min="3097" max="3097" width="10.42578125" style="323" bestFit="1" customWidth="1"/>
    <col min="3098" max="3101" width="10.7109375" style="323" bestFit="1" customWidth="1"/>
    <col min="3102" max="3329" width="9.140625" style="323"/>
    <col min="3330" max="3330" width="40.28515625" style="323" customWidth="1"/>
    <col min="3331" max="3331" width="31.42578125" style="323" customWidth="1"/>
    <col min="3332" max="3333" width="9" style="323" customWidth="1"/>
    <col min="3334" max="3334" width="9" style="323" bestFit="1" customWidth="1"/>
    <col min="3335" max="3335" width="9" style="323" customWidth="1"/>
    <col min="3336" max="3336" width="10.5703125" style="323" customWidth="1"/>
    <col min="3337" max="3337" width="9.42578125" style="323" bestFit="1" customWidth="1"/>
    <col min="3338" max="3338" width="9.5703125" style="323" bestFit="1" customWidth="1"/>
    <col min="3339" max="3341" width="9.42578125" style="323" bestFit="1" customWidth="1"/>
    <col min="3342" max="3342" width="12.5703125" style="323" bestFit="1" customWidth="1"/>
    <col min="3343" max="3344" width="9.5703125" style="323" bestFit="1" customWidth="1"/>
    <col min="3345" max="3346" width="9.42578125" style="323" bestFit="1" customWidth="1"/>
    <col min="3347" max="3347" width="12.5703125" style="323" bestFit="1" customWidth="1"/>
    <col min="3348" max="3351" width="9.42578125" style="323" bestFit="1" customWidth="1"/>
    <col min="3352" max="3352" width="9.140625" style="323"/>
    <col min="3353" max="3353" width="10.42578125" style="323" bestFit="1" customWidth="1"/>
    <col min="3354" max="3357" width="10.7109375" style="323" bestFit="1" customWidth="1"/>
    <col min="3358" max="3585" width="9.140625" style="323"/>
    <col min="3586" max="3586" width="40.28515625" style="323" customWidth="1"/>
    <col min="3587" max="3587" width="31.42578125" style="323" customWidth="1"/>
    <col min="3588" max="3589" width="9" style="323" customWidth="1"/>
    <col min="3590" max="3590" width="9" style="323" bestFit="1" customWidth="1"/>
    <col min="3591" max="3591" width="9" style="323" customWidth="1"/>
    <col min="3592" max="3592" width="10.5703125" style="323" customWidth="1"/>
    <col min="3593" max="3593" width="9.42578125" style="323" bestFit="1" customWidth="1"/>
    <col min="3594" max="3594" width="9.5703125" style="323" bestFit="1" customWidth="1"/>
    <col min="3595" max="3597" width="9.42578125" style="323" bestFit="1" customWidth="1"/>
    <col min="3598" max="3598" width="12.5703125" style="323" bestFit="1" customWidth="1"/>
    <col min="3599" max="3600" width="9.5703125" style="323" bestFit="1" customWidth="1"/>
    <col min="3601" max="3602" width="9.42578125" style="323" bestFit="1" customWidth="1"/>
    <col min="3603" max="3603" width="12.5703125" style="323" bestFit="1" customWidth="1"/>
    <col min="3604" max="3607" width="9.42578125" style="323" bestFit="1" customWidth="1"/>
    <col min="3608" max="3608" width="9.140625" style="323"/>
    <col min="3609" max="3609" width="10.42578125" style="323" bestFit="1" customWidth="1"/>
    <col min="3610" max="3613" width="10.7109375" style="323" bestFit="1" customWidth="1"/>
    <col min="3614" max="3841" width="9.140625" style="323"/>
    <col min="3842" max="3842" width="40.28515625" style="323" customWidth="1"/>
    <col min="3843" max="3843" width="31.42578125" style="323" customWidth="1"/>
    <col min="3844" max="3845" width="9" style="323" customWidth="1"/>
    <col min="3846" max="3846" width="9" style="323" bestFit="1" customWidth="1"/>
    <col min="3847" max="3847" width="9" style="323" customWidth="1"/>
    <col min="3848" max="3848" width="10.5703125" style="323" customWidth="1"/>
    <col min="3849" max="3849" width="9.42578125" style="323" bestFit="1" customWidth="1"/>
    <col min="3850" max="3850" width="9.5703125" style="323" bestFit="1" customWidth="1"/>
    <col min="3851" max="3853" width="9.42578125" style="323" bestFit="1" customWidth="1"/>
    <col min="3854" max="3854" width="12.5703125" style="323" bestFit="1" customWidth="1"/>
    <col min="3855" max="3856" width="9.5703125" style="323" bestFit="1" customWidth="1"/>
    <col min="3857" max="3858" width="9.42578125" style="323" bestFit="1" customWidth="1"/>
    <col min="3859" max="3859" width="12.5703125" style="323" bestFit="1" customWidth="1"/>
    <col min="3860" max="3863" width="9.42578125" style="323" bestFit="1" customWidth="1"/>
    <col min="3864" max="3864" width="9.140625" style="323"/>
    <col min="3865" max="3865" width="10.42578125" style="323" bestFit="1" customWidth="1"/>
    <col min="3866" max="3869" width="10.7109375" style="323" bestFit="1" customWidth="1"/>
    <col min="3870" max="4097" width="9.140625" style="323"/>
    <col min="4098" max="4098" width="40.28515625" style="323" customWidth="1"/>
    <col min="4099" max="4099" width="31.42578125" style="323" customWidth="1"/>
    <col min="4100" max="4101" width="9" style="323" customWidth="1"/>
    <col min="4102" max="4102" width="9" style="323" bestFit="1" customWidth="1"/>
    <col min="4103" max="4103" width="9" style="323" customWidth="1"/>
    <col min="4104" max="4104" width="10.5703125" style="323" customWidth="1"/>
    <col min="4105" max="4105" width="9.42578125" style="323" bestFit="1" customWidth="1"/>
    <col min="4106" max="4106" width="9.5703125" style="323" bestFit="1" customWidth="1"/>
    <col min="4107" max="4109" width="9.42578125" style="323" bestFit="1" customWidth="1"/>
    <col min="4110" max="4110" width="12.5703125" style="323" bestFit="1" customWidth="1"/>
    <col min="4111" max="4112" width="9.5703125" style="323" bestFit="1" customWidth="1"/>
    <col min="4113" max="4114" width="9.42578125" style="323" bestFit="1" customWidth="1"/>
    <col min="4115" max="4115" width="12.5703125" style="323" bestFit="1" customWidth="1"/>
    <col min="4116" max="4119" width="9.42578125" style="323" bestFit="1" customWidth="1"/>
    <col min="4120" max="4120" width="9.140625" style="323"/>
    <col min="4121" max="4121" width="10.42578125" style="323" bestFit="1" customWidth="1"/>
    <col min="4122" max="4125" width="10.7109375" style="323" bestFit="1" customWidth="1"/>
    <col min="4126" max="4353" width="9.140625" style="323"/>
    <col min="4354" max="4354" width="40.28515625" style="323" customWidth="1"/>
    <col min="4355" max="4355" width="31.42578125" style="323" customWidth="1"/>
    <col min="4356" max="4357" width="9" style="323" customWidth="1"/>
    <col min="4358" max="4358" width="9" style="323" bestFit="1" customWidth="1"/>
    <col min="4359" max="4359" width="9" style="323" customWidth="1"/>
    <col min="4360" max="4360" width="10.5703125" style="323" customWidth="1"/>
    <col min="4361" max="4361" width="9.42578125" style="323" bestFit="1" customWidth="1"/>
    <col min="4362" max="4362" width="9.5703125" style="323" bestFit="1" customWidth="1"/>
    <col min="4363" max="4365" width="9.42578125" style="323" bestFit="1" customWidth="1"/>
    <col min="4366" max="4366" width="12.5703125" style="323" bestFit="1" customWidth="1"/>
    <col min="4367" max="4368" width="9.5703125" style="323" bestFit="1" customWidth="1"/>
    <col min="4369" max="4370" width="9.42578125" style="323" bestFit="1" customWidth="1"/>
    <col min="4371" max="4371" width="12.5703125" style="323" bestFit="1" customWidth="1"/>
    <col min="4372" max="4375" width="9.42578125" style="323" bestFit="1" customWidth="1"/>
    <col min="4376" max="4376" width="9.140625" style="323"/>
    <col min="4377" max="4377" width="10.42578125" style="323" bestFit="1" customWidth="1"/>
    <col min="4378" max="4381" width="10.7109375" style="323" bestFit="1" customWidth="1"/>
    <col min="4382" max="4609" width="9.140625" style="323"/>
    <col min="4610" max="4610" width="40.28515625" style="323" customWidth="1"/>
    <col min="4611" max="4611" width="31.42578125" style="323" customWidth="1"/>
    <col min="4612" max="4613" width="9" style="323" customWidth="1"/>
    <col min="4614" max="4614" width="9" style="323" bestFit="1" customWidth="1"/>
    <col min="4615" max="4615" width="9" style="323" customWidth="1"/>
    <col min="4616" max="4616" width="10.5703125" style="323" customWidth="1"/>
    <col min="4617" max="4617" width="9.42578125" style="323" bestFit="1" customWidth="1"/>
    <col min="4618" max="4618" width="9.5703125" style="323" bestFit="1" customWidth="1"/>
    <col min="4619" max="4621" width="9.42578125" style="323" bestFit="1" customWidth="1"/>
    <col min="4622" max="4622" width="12.5703125" style="323" bestFit="1" customWidth="1"/>
    <col min="4623" max="4624" width="9.5703125" style="323" bestFit="1" customWidth="1"/>
    <col min="4625" max="4626" width="9.42578125" style="323" bestFit="1" customWidth="1"/>
    <col min="4627" max="4627" width="12.5703125" style="323" bestFit="1" customWidth="1"/>
    <col min="4628" max="4631" width="9.42578125" style="323" bestFit="1" customWidth="1"/>
    <col min="4632" max="4632" width="9.140625" style="323"/>
    <col min="4633" max="4633" width="10.42578125" style="323" bestFit="1" customWidth="1"/>
    <col min="4634" max="4637" width="10.7109375" style="323" bestFit="1" customWidth="1"/>
    <col min="4638" max="4865" width="9.140625" style="323"/>
    <col min="4866" max="4866" width="40.28515625" style="323" customWidth="1"/>
    <col min="4867" max="4867" width="31.42578125" style="323" customWidth="1"/>
    <col min="4868" max="4869" width="9" style="323" customWidth="1"/>
    <col min="4870" max="4870" width="9" style="323" bestFit="1" customWidth="1"/>
    <col min="4871" max="4871" width="9" style="323" customWidth="1"/>
    <col min="4872" max="4872" width="10.5703125" style="323" customWidth="1"/>
    <col min="4873" max="4873" width="9.42578125" style="323" bestFit="1" customWidth="1"/>
    <col min="4874" max="4874" width="9.5703125" style="323" bestFit="1" customWidth="1"/>
    <col min="4875" max="4877" width="9.42578125" style="323" bestFit="1" customWidth="1"/>
    <col min="4878" max="4878" width="12.5703125" style="323" bestFit="1" customWidth="1"/>
    <col min="4879" max="4880" width="9.5703125" style="323" bestFit="1" customWidth="1"/>
    <col min="4881" max="4882" width="9.42578125" style="323" bestFit="1" customWidth="1"/>
    <col min="4883" max="4883" width="12.5703125" style="323" bestFit="1" customWidth="1"/>
    <col min="4884" max="4887" width="9.42578125" style="323" bestFit="1" customWidth="1"/>
    <col min="4888" max="4888" width="9.140625" style="323"/>
    <col min="4889" max="4889" width="10.42578125" style="323" bestFit="1" customWidth="1"/>
    <col min="4890" max="4893" width="10.7109375" style="323" bestFit="1" customWidth="1"/>
    <col min="4894" max="5121" width="9.140625" style="323"/>
    <col min="5122" max="5122" width="40.28515625" style="323" customWidth="1"/>
    <col min="5123" max="5123" width="31.42578125" style="323" customWidth="1"/>
    <col min="5124" max="5125" width="9" style="323" customWidth="1"/>
    <col min="5126" max="5126" width="9" style="323" bestFit="1" customWidth="1"/>
    <col min="5127" max="5127" width="9" style="323" customWidth="1"/>
    <col min="5128" max="5128" width="10.5703125" style="323" customWidth="1"/>
    <col min="5129" max="5129" width="9.42578125" style="323" bestFit="1" customWidth="1"/>
    <col min="5130" max="5130" width="9.5703125" style="323" bestFit="1" customWidth="1"/>
    <col min="5131" max="5133" width="9.42578125" style="323" bestFit="1" customWidth="1"/>
    <col min="5134" max="5134" width="12.5703125" style="323" bestFit="1" customWidth="1"/>
    <col min="5135" max="5136" width="9.5703125" style="323" bestFit="1" customWidth="1"/>
    <col min="5137" max="5138" width="9.42578125" style="323" bestFit="1" customWidth="1"/>
    <col min="5139" max="5139" width="12.5703125" style="323" bestFit="1" customWidth="1"/>
    <col min="5140" max="5143" width="9.42578125" style="323" bestFit="1" customWidth="1"/>
    <col min="5144" max="5144" width="9.140625" style="323"/>
    <col min="5145" max="5145" width="10.42578125" style="323" bestFit="1" customWidth="1"/>
    <col min="5146" max="5149" width="10.7109375" style="323" bestFit="1" customWidth="1"/>
    <col min="5150" max="5377" width="9.140625" style="323"/>
    <col min="5378" max="5378" width="40.28515625" style="323" customWidth="1"/>
    <col min="5379" max="5379" width="31.42578125" style="323" customWidth="1"/>
    <col min="5380" max="5381" width="9" style="323" customWidth="1"/>
    <col min="5382" max="5382" width="9" style="323" bestFit="1" customWidth="1"/>
    <col min="5383" max="5383" width="9" style="323" customWidth="1"/>
    <col min="5384" max="5384" width="10.5703125" style="323" customWidth="1"/>
    <col min="5385" max="5385" width="9.42578125" style="323" bestFit="1" customWidth="1"/>
    <col min="5386" max="5386" width="9.5703125" style="323" bestFit="1" customWidth="1"/>
    <col min="5387" max="5389" width="9.42578125" style="323" bestFit="1" customWidth="1"/>
    <col min="5390" max="5390" width="12.5703125" style="323" bestFit="1" customWidth="1"/>
    <col min="5391" max="5392" width="9.5703125" style="323" bestFit="1" customWidth="1"/>
    <col min="5393" max="5394" width="9.42578125" style="323" bestFit="1" customWidth="1"/>
    <col min="5395" max="5395" width="12.5703125" style="323" bestFit="1" customWidth="1"/>
    <col min="5396" max="5399" width="9.42578125" style="323" bestFit="1" customWidth="1"/>
    <col min="5400" max="5400" width="9.140625" style="323"/>
    <col min="5401" max="5401" width="10.42578125" style="323" bestFit="1" customWidth="1"/>
    <col min="5402" max="5405" width="10.7109375" style="323" bestFit="1" customWidth="1"/>
    <col min="5406" max="5633" width="9.140625" style="323"/>
    <col min="5634" max="5634" width="40.28515625" style="323" customWidth="1"/>
    <col min="5635" max="5635" width="31.42578125" style="323" customWidth="1"/>
    <col min="5636" max="5637" width="9" style="323" customWidth="1"/>
    <col min="5638" max="5638" width="9" style="323" bestFit="1" customWidth="1"/>
    <col min="5639" max="5639" width="9" style="323" customWidth="1"/>
    <col min="5640" max="5640" width="10.5703125" style="323" customWidth="1"/>
    <col min="5641" max="5641" width="9.42578125" style="323" bestFit="1" customWidth="1"/>
    <col min="5642" max="5642" width="9.5703125" style="323" bestFit="1" customWidth="1"/>
    <col min="5643" max="5645" width="9.42578125" style="323" bestFit="1" customWidth="1"/>
    <col min="5646" max="5646" width="12.5703125" style="323" bestFit="1" customWidth="1"/>
    <col min="5647" max="5648" width="9.5703125" style="323" bestFit="1" customWidth="1"/>
    <col min="5649" max="5650" width="9.42578125" style="323" bestFit="1" customWidth="1"/>
    <col min="5651" max="5651" width="12.5703125" style="323" bestFit="1" customWidth="1"/>
    <col min="5652" max="5655" width="9.42578125" style="323" bestFit="1" customWidth="1"/>
    <col min="5656" max="5656" width="9.140625" style="323"/>
    <col min="5657" max="5657" width="10.42578125" style="323" bestFit="1" customWidth="1"/>
    <col min="5658" max="5661" width="10.7109375" style="323" bestFit="1" customWidth="1"/>
    <col min="5662" max="5889" width="9.140625" style="323"/>
    <col min="5890" max="5890" width="40.28515625" style="323" customWidth="1"/>
    <col min="5891" max="5891" width="31.42578125" style="323" customWidth="1"/>
    <col min="5892" max="5893" width="9" style="323" customWidth="1"/>
    <col min="5894" max="5894" width="9" style="323" bestFit="1" customWidth="1"/>
    <col min="5895" max="5895" width="9" style="323" customWidth="1"/>
    <col min="5896" max="5896" width="10.5703125" style="323" customWidth="1"/>
    <col min="5897" max="5897" width="9.42578125" style="323" bestFit="1" customWidth="1"/>
    <col min="5898" max="5898" width="9.5703125" style="323" bestFit="1" customWidth="1"/>
    <col min="5899" max="5901" width="9.42578125" style="323" bestFit="1" customWidth="1"/>
    <col min="5902" max="5902" width="12.5703125" style="323" bestFit="1" customWidth="1"/>
    <col min="5903" max="5904" width="9.5703125" style="323" bestFit="1" customWidth="1"/>
    <col min="5905" max="5906" width="9.42578125" style="323" bestFit="1" customWidth="1"/>
    <col min="5907" max="5907" width="12.5703125" style="323" bestFit="1" customWidth="1"/>
    <col min="5908" max="5911" width="9.42578125" style="323" bestFit="1" customWidth="1"/>
    <col min="5912" max="5912" width="9.140625" style="323"/>
    <col min="5913" max="5913" width="10.42578125" style="323" bestFit="1" customWidth="1"/>
    <col min="5914" max="5917" width="10.7109375" style="323" bestFit="1" customWidth="1"/>
    <col min="5918" max="6145" width="9.140625" style="323"/>
    <col min="6146" max="6146" width="40.28515625" style="323" customWidth="1"/>
    <col min="6147" max="6147" width="31.42578125" style="323" customWidth="1"/>
    <col min="6148" max="6149" width="9" style="323" customWidth="1"/>
    <col min="6150" max="6150" width="9" style="323" bestFit="1" customWidth="1"/>
    <col min="6151" max="6151" width="9" style="323" customWidth="1"/>
    <col min="6152" max="6152" width="10.5703125" style="323" customWidth="1"/>
    <col min="6153" max="6153" width="9.42578125" style="323" bestFit="1" customWidth="1"/>
    <col min="6154" max="6154" width="9.5703125" style="323" bestFit="1" customWidth="1"/>
    <col min="6155" max="6157" width="9.42578125" style="323" bestFit="1" customWidth="1"/>
    <col min="6158" max="6158" width="12.5703125" style="323" bestFit="1" customWidth="1"/>
    <col min="6159" max="6160" width="9.5703125" style="323" bestFit="1" customWidth="1"/>
    <col min="6161" max="6162" width="9.42578125" style="323" bestFit="1" customWidth="1"/>
    <col min="6163" max="6163" width="12.5703125" style="323" bestFit="1" customWidth="1"/>
    <col min="6164" max="6167" width="9.42578125" style="323" bestFit="1" customWidth="1"/>
    <col min="6168" max="6168" width="9.140625" style="323"/>
    <col min="6169" max="6169" width="10.42578125" style="323" bestFit="1" customWidth="1"/>
    <col min="6170" max="6173" width="10.7109375" style="323" bestFit="1" customWidth="1"/>
    <col min="6174" max="6401" width="9.140625" style="323"/>
    <col min="6402" max="6402" width="40.28515625" style="323" customWidth="1"/>
    <col min="6403" max="6403" width="31.42578125" style="323" customWidth="1"/>
    <col min="6404" max="6405" width="9" style="323" customWidth="1"/>
    <col min="6406" max="6406" width="9" style="323" bestFit="1" customWidth="1"/>
    <col min="6407" max="6407" width="9" style="323" customWidth="1"/>
    <col min="6408" max="6408" width="10.5703125" style="323" customWidth="1"/>
    <col min="6409" max="6409" width="9.42578125" style="323" bestFit="1" customWidth="1"/>
    <col min="6410" max="6410" width="9.5703125" style="323" bestFit="1" customWidth="1"/>
    <col min="6411" max="6413" width="9.42578125" style="323" bestFit="1" customWidth="1"/>
    <col min="6414" max="6414" width="12.5703125" style="323" bestFit="1" customWidth="1"/>
    <col min="6415" max="6416" width="9.5703125" style="323" bestFit="1" customWidth="1"/>
    <col min="6417" max="6418" width="9.42578125" style="323" bestFit="1" customWidth="1"/>
    <col min="6419" max="6419" width="12.5703125" style="323" bestFit="1" customWidth="1"/>
    <col min="6420" max="6423" width="9.42578125" style="323" bestFit="1" customWidth="1"/>
    <col min="6424" max="6424" width="9.140625" style="323"/>
    <col min="6425" max="6425" width="10.42578125" style="323" bestFit="1" customWidth="1"/>
    <col min="6426" max="6429" width="10.7109375" style="323" bestFit="1" customWidth="1"/>
    <col min="6430" max="6657" width="9.140625" style="323"/>
    <col min="6658" max="6658" width="40.28515625" style="323" customWidth="1"/>
    <col min="6659" max="6659" width="31.42578125" style="323" customWidth="1"/>
    <col min="6660" max="6661" width="9" style="323" customWidth="1"/>
    <col min="6662" max="6662" width="9" style="323" bestFit="1" customWidth="1"/>
    <col min="6663" max="6663" width="9" style="323" customWidth="1"/>
    <col min="6664" max="6664" width="10.5703125" style="323" customWidth="1"/>
    <col min="6665" max="6665" width="9.42578125" style="323" bestFit="1" customWidth="1"/>
    <col min="6666" max="6666" width="9.5703125" style="323" bestFit="1" customWidth="1"/>
    <col min="6667" max="6669" width="9.42578125" style="323" bestFit="1" customWidth="1"/>
    <col min="6670" max="6670" width="12.5703125" style="323" bestFit="1" customWidth="1"/>
    <col min="6671" max="6672" width="9.5703125" style="323" bestFit="1" customWidth="1"/>
    <col min="6673" max="6674" width="9.42578125" style="323" bestFit="1" customWidth="1"/>
    <col min="6675" max="6675" width="12.5703125" style="323" bestFit="1" customWidth="1"/>
    <col min="6676" max="6679" width="9.42578125" style="323" bestFit="1" customWidth="1"/>
    <col min="6680" max="6680" width="9.140625" style="323"/>
    <col min="6681" max="6681" width="10.42578125" style="323" bestFit="1" customWidth="1"/>
    <col min="6682" max="6685" width="10.7109375" style="323" bestFit="1" customWidth="1"/>
    <col min="6686" max="6913" width="9.140625" style="323"/>
    <col min="6914" max="6914" width="40.28515625" style="323" customWidth="1"/>
    <col min="6915" max="6915" width="31.42578125" style="323" customWidth="1"/>
    <col min="6916" max="6917" width="9" style="323" customWidth="1"/>
    <col min="6918" max="6918" width="9" style="323" bestFit="1" customWidth="1"/>
    <col min="6919" max="6919" width="9" style="323" customWidth="1"/>
    <col min="6920" max="6920" width="10.5703125" style="323" customWidth="1"/>
    <col min="6921" max="6921" width="9.42578125" style="323" bestFit="1" customWidth="1"/>
    <col min="6922" max="6922" width="9.5703125" style="323" bestFit="1" customWidth="1"/>
    <col min="6923" max="6925" width="9.42578125" style="323" bestFit="1" customWidth="1"/>
    <col min="6926" max="6926" width="12.5703125" style="323" bestFit="1" customWidth="1"/>
    <col min="6927" max="6928" width="9.5703125" style="323" bestFit="1" customWidth="1"/>
    <col min="6929" max="6930" width="9.42578125" style="323" bestFit="1" customWidth="1"/>
    <col min="6931" max="6931" width="12.5703125" style="323" bestFit="1" customWidth="1"/>
    <col min="6932" max="6935" width="9.42578125" style="323" bestFit="1" customWidth="1"/>
    <col min="6936" max="6936" width="9.140625" style="323"/>
    <col min="6937" max="6937" width="10.42578125" style="323" bestFit="1" customWidth="1"/>
    <col min="6938" max="6941" width="10.7109375" style="323" bestFit="1" customWidth="1"/>
    <col min="6942" max="7169" width="9.140625" style="323"/>
    <col min="7170" max="7170" width="40.28515625" style="323" customWidth="1"/>
    <col min="7171" max="7171" width="31.42578125" style="323" customWidth="1"/>
    <col min="7172" max="7173" width="9" style="323" customWidth="1"/>
    <col min="7174" max="7174" width="9" style="323" bestFit="1" customWidth="1"/>
    <col min="7175" max="7175" width="9" style="323" customWidth="1"/>
    <col min="7176" max="7176" width="10.5703125" style="323" customWidth="1"/>
    <col min="7177" max="7177" width="9.42578125" style="323" bestFit="1" customWidth="1"/>
    <col min="7178" max="7178" width="9.5703125" style="323" bestFit="1" customWidth="1"/>
    <col min="7179" max="7181" width="9.42578125" style="323" bestFit="1" customWidth="1"/>
    <col min="7182" max="7182" width="12.5703125" style="323" bestFit="1" customWidth="1"/>
    <col min="7183" max="7184" width="9.5703125" style="323" bestFit="1" customWidth="1"/>
    <col min="7185" max="7186" width="9.42578125" style="323" bestFit="1" customWidth="1"/>
    <col min="7187" max="7187" width="12.5703125" style="323" bestFit="1" customWidth="1"/>
    <col min="7188" max="7191" width="9.42578125" style="323" bestFit="1" customWidth="1"/>
    <col min="7192" max="7192" width="9.140625" style="323"/>
    <col min="7193" max="7193" width="10.42578125" style="323" bestFit="1" customWidth="1"/>
    <col min="7194" max="7197" width="10.7109375" style="323" bestFit="1" customWidth="1"/>
    <col min="7198" max="7425" width="9.140625" style="323"/>
    <col min="7426" max="7426" width="40.28515625" style="323" customWidth="1"/>
    <col min="7427" max="7427" width="31.42578125" style="323" customWidth="1"/>
    <col min="7428" max="7429" width="9" style="323" customWidth="1"/>
    <col min="7430" max="7430" width="9" style="323" bestFit="1" customWidth="1"/>
    <col min="7431" max="7431" width="9" style="323" customWidth="1"/>
    <col min="7432" max="7432" width="10.5703125" style="323" customWidth="1"/>
    <col min="7433" max="7433" width="9.42578125" style="323" bestFit="1" customWidth="1"/>
    <col min="7434" max="7434" width="9.5703125" style="323" bestFit="1" customWidth="1"/>
    <col min="7435" max="7437" width="9.42578125" style="323" bestFit="1" customWidth="1"/>
    <col min="7438" max="7438" width="12.5703125" style="323" bestFit="1" customWidth="1"/>
    <col min="7439" max="7440" width="9.5703125" style="323" bestFit="1" customWidth="1"/>
    <col min="7441" max="7442" width="9.42578125" style="323" bestFit="1" customWidth="1"/>
    <col min="7443" max="7443" width="12.5703125" style="323" bestFit="1" customWidth="1"/>
    <col min="7444" max="7447" width="9.42578125" style="323" bestFit="1" customWidth="1"/>
    <col min="7448" max="7448" width="9.140625" style="323"/>
    <col min="7449" max="7449" width="10.42578125" style="323" bestFit="1" customWidth="1"/>
    <col min="7450" max="7453" width="10.7109375" style="323" bestFit="1" customWidth="1"/>
    <col min="7454" max="7681" width="9.140625" style="323"/>
    <col min="7682" max="7682" width="40.28515625" style="323" customWidth="1"/>
    <col min="7683" max="7683" width="31.42578125" style="323" customWidth="1"/>
    <col min="7684" max="7685" width="9" style="323" customWidth="1"/>
    <col min="7686" max="7686" width="9" style="323" bestFit="1" customWidth="1"/>
    <col min="7687" max="7687" width="9" style="323" customWidth="1"/>
    <col min="7688" max="7688" width="10.5703125" style="323" customWidth="1"/>
    <col min="7689" max="7689" width="9.42578125" style="323" bestFit="1" customWidth="1"/>
    <col min="7690" max="7690" width="9.5703125" style="323" bestFit="1" customWidth="1"/>
    <col min="7691" max="7693" width="9.42578125" style="323" bestFit="1" customWidth="1"/>
    <col min="7694" max="7694" width="12.5703125" style="323" bestFit="1" customWidth="1"/>
    <col min="7695" max="7696" width="9.5703125" style="323" bestFit="1" customWidth="1"/>
    <col min="7697" max="7698" width="9.42578125" style="323" bestFit="1" customWidth="1"/>
    <col min="7699" max="7699" width="12.5703125" style="323" bestFit="1" customWidth="1"/>
    <col min="7700" max="7703" width="9.42578125" style="323" bestFit="1" customWidth="1"/>
    <col min="7704" max="7704" width="9.140625" style="323"/>
    <col min="7705" max="7705" width="10.42578125" style="323" bestFit="1" customWidth="1"/>
    <col min="7706" max="7709" width="10.7109375" style="323" bestFit="1" customWidth="1"/>
    <col min="7710" max="7937" width="9.140625" style="323"/>
    <col min="7938" max="7938" width="40.28515625" style="323" customWidth="1"/>
    <col min="7939" max="7939" width="31.42578125" style="323" customWidth="1"/>
    <col min="7940" max="7941" width="9" style="323" customWidth="1"/>
    <col min="7942" max="7942" width="9" style="323" bestFit="1" customWidth="1"/>
    <col min="7943" max="7943" width="9" style="323" customWidth="1"/>
    <col min="7944" max="7944" width="10.5703125" style="323" customWidth="1"/>
    <col min="7945" max="7945" width="9.42578125" style="323" bestFit="1" customWidth="1"/>
    <col min="7946" max="7946" width="9.5703125" style="323" bestFit="1" customWidth="1"/>
    <col min="7947" max="7949" width="9.42578125" style="323" bestFit="1" customWidth="1"/>
    <col min="7950" max="7950" width="12.5703125" style="323" bestFit="1" customWidth="1"/>
    <col min="7951" max="7952" width="9.5703125" style="323" bestFit="1" customWidth="1"/>
    <col min="7953" max="7954" width="9.42578125" style="323" bestFit="1" customWidth="1"/>
    <col min="7955" max="7955" width="12.5703125" style="323" bestFit="1" customWidth="1"/>
    <col min="7956" max="7959" width="9.42578125" style="323" bestFit="1" customWidth="1"/>
    <col min="7960" max="7960" width="9.140625" style="323"/>
    <col min="7961" max="7961" width="10.42578125" style="323" bestFit="1" customWidth="1"/>
    <col min="7962" max="7965" width="10.7109375" style="323" bestFit="1" customWidth="1"/>
    <col min="7966" max="8193" width="9.140625" style="323"/>
    <col min="8194" max="8194" width="40.28515625" style="323" customWidth="1"/>
    <col min="8195" max="8195" width="31.42578125" style="323" customWidth="1"/>
    <col min="8196" max="8197" width="9" style="323" customWidth="1"/>
    <col min="8198" max="8198" width="9" style="323" bestFit="1" customWidth="1"/>
    <col min="8199" max="8199" width="9" style="323" customWidth="1"/>
    <col min="8200" max="8200" width="10.5703125" style="323" customWidth="1"/>
    <col min="8201" max="8201" width="9.42578125" style="323" bestFit="1" customWidth="1"/>
    <col min="8202" max="8202" width="9.5703125" style="323" bestFit="1" customWidth="1"/>
    <col min="8203" max="8205" width="9.42578125" style="323" bestFit="1" customWidth="1"/>
    <col min="8206" max="8206" width="12.5703125" style="323" bestFit="1" customWidth="1"/>
    <col min="8207" max="8208" width="9.5703125" style="323" bestFit="1" customWidth="1"/>
    <col min="8209" max="8210" width="9.42578125" style="323" bestFit="1" customWidth="1"/>
    <col min="8211" max="8211" width="12.5703125" style="323" bestFit="1" customWidth="1"/>
    <col min="8212" max="8215" width="9.42578125" style="323" bestFit="1" customWidth="1"/>
    <col min="8216" max="8216" width="9.140625" style="323"/>
    <col min="8217" max="8217" width="10.42578125" style="323" bestFit="1" customWidth="1"/>
    <col min="8218" max="8221" width="10.7109375" style="323" bestFit="1" customWidth="1"/>
    <col min="8222" max="8449" width="9.140625" style="323"/>
    <col min="8450" max="8450" width="40.28515625" style="323" customWidth="1"/>
    <col min="8451" max="8451" width="31.42578125" style="323" customWidth="1"/>
    <col min="8452" max="8453" width="9" style="323" customWidth="1"/>
    <col min="8454" max="8454" width="9" style="323" bestFit="1" customWidth="1"/>
    <col min="8455" max="8455" width="9" style="323" customWidth="1"/>
    <col min="8456" max="8456" width="10.5703125" style="323" customWidth="1"/>
    <col min="8457" max="8457" width="9.42578125" style="323" bestFit="1" customWidth="1"/>
    <col min="8458" max="8458" width="9.5703125" style="323" bestFit="1" customWidth="1"/>
    <col min="8459" max="8461" width="9.42578125" style="323" bestFit="1" customWidth="1"/>
    <col min="8462" max="8462" width="12.5703125" style="323" bestFit="1" customWidth="1"/>
    <col min="8463" max="8464" width="9.5703125" style="323" bestFit="1" customWidth="1"/>
    <col min="8465" max="8466" width="9.42578125" style="323" bestFit="1" customWidth="1"/>
    <col min="8467" max="8467" width="12.5703125" style="323" bestFit="1" customWidth="1"/>
    <col min="8468" max="8471" width="9.42578125" style="323" bestFit="1" customWidth="1"/>
    <col min="8472" max="8472" width="9.140625" style="323"/>
    <col min="8473" max="8473" width="10.42578125" style="323" bestFit="1" customWidth="1"/>
    <col min="8474" max="8477" width="10.7109375" style="323" bestFit="1" customWidth="1"/>
    <col min="8478" max="8705" width="9.140625" style="323"/>
    <col min="8706" max="8706" width="40.28515625" style="323" customWidth="1"/>
    <col min="8707" max="8707" width="31.42578125" style="323" customWidth="1"/>
    <col min="8708" max="8709" width="9" style="323" customWidth="1"/>
    <col min="8710" max="8710" width="9" style="323" bestFit="1" customWidth="1"/>
    <col min="8711" max="8711" width="9" style="323" customWidth="1"/>
    <col min="8712" max="8712" width="10.5703125" style="323" customWidth="1"/>
    <col min="8713" max="8713" width="9.42578125" style="323" bestFit="1" customWidth="1"/>
    <col min="8714" max="8714" width="9.5703125" style="323" bestFit="1" customWidth="1"/>
    <col min="8715" max="8717" width="9.42578125" style="323" bestFit="1" customWidth="1"/>
    <col min="8718" max="8718" width="12.5703125" style="323" bestFit="1" customWidth="1"/>
    <col min="8719" max="8720" width="9.5703125" style="323" bestFit="1" customWidth="1"/>
    <col min="8721" max="8722" width="9.42578125" style="323" bestFit="1" customWidth="1"/>
    <col min="8723" max="8723" width="12.5703125" style="323" bestFit="1" customWidth="1"/>
    <col min="8724" max="8727" width="9.42578125" style="323" bestFit="1" customWidth="1"/>
    <col min="8728" max="8728" width="9.140625" style="323"/>
    <col min="8729" max="8729" width="10.42578125" style="323" bestFit="1" customWidth="1"/>
    <col min="8730" max="8733" width="10.7109375" style="323" bestFit="1" customWidth="1"/>
    <col min="8734" max="8961" width="9.140625" style="323"/>
    <col min="8962" max="8962" width="40.28515625" style="323" customWidth="1"/>
    <col min="8963" max="8963" width="31.42578125" style="323" customWidth="1"/>
    <col min="8964" max="8965" width="9" style="323" customWidth="1"/>
    <col min="8966" max="8966" width="9" style="323" bestFit="1" customWidth="1"/>
    <col min="8967" max="8967" width="9" style="323" customWidth="1"/>
    <col min="8968" max="8968" width="10.5703125" style="323" customWidth="1"/>
    <col min="8969" max="8969" width="9.42578125" style="323" bestFit="1" customWidth="1"/>
    <col min="8970" max="8970" width="9.5703125" style="323" bestFit="1" customWidth="1"/>
    <col min="8971" max="8973" width="9.42578125" style="323" bestFit="1" customWidth="1"/>
    <col min="8974" max="8974" width="12.5703125" style="323" bestFit="1" customWidth="1"/>
    <col min="8975" max="8976" width="9.5703125" style="323" bestFit="1" customWidth="1"/>
    <col min="8977" max="8978" width="9.42578125" style="323" bestFit="1" customWidth="1"/>
    <col min="8979" max="8979" width="12.5703125" style="323" bestFit="1" customWidth="1"/>
    <col min="8980" max="8983" width="9.42578125" style="323" bestFit="1" customWidth="1"/>
    <col min="8984" max="8984" width="9.140625" style="323"/>
    <col min="8985" max="8985" width="10.42578125" style="323" bestFit="1" customWidth="1"/>
    <col min="8986" max="8989" width="10.7109375" style="323" bestFit="1" customWidth="1"/>
    <col min="8990" max="9217" width="9.140625" style="323"/>
    <col min="9218" max="9218" width="40.28515625" style="323" customWidth="1"/>
    <col min="9219" max="9219" width="31.42578125" style="323" customWidth="1"/>
    <col min="9220" max="9221" width="9" style="323" customWidth="1"/>
    <col min="9222" max="9222" width="9" style="323" bestFit="1" customWidth="1"/>
    <col min="9223" max="9223" width="9" style="323" customWidth="1"/>
    <col min="9224" max="9224" width="10.5703125" style="323" customWidth="1"/>
    <col min="9225" max="9225" width="9.42578125" style="323" bestFit="1" customWidth="1"/>
    <col min="9226" max="9226" width="9.5703125" style="323" bestFit="1" customWidth="1"/>
    <col min="9227" max="9229" width="9.42578125" style="323" bestFit="1" customWidth="1"/>
    <col min="9230" max="9230" width="12.5703125" style="323" bestFit="1" customWidth="1"/>
    <col min="9231" max="9232" width="9.5703125" style="323" bestFit="1" customWidth="1"/>
    <col min="9233" max="9234" width="9.42578125" style="323" bestFit="1" customWidth="1"/>
    <col min="9235" max="9235" width="12.5703125" style="323" bestFit="1" customWidth="1"/>
    <col min="9236" max="9239" width="9.42578125" style="323" bestFit="1" customWidth="1"/>
    <col min="9240" max="9240" width="9.140625" style="323"/>
    <col min="9241" max="9241" width="10.42578125" style="323" bestFit="1" customWidth="1"/>
    <col min="9242" max="9245" width="10.7109375" style="323" bestFit="1" customWidth="1"/>
    <col min="9246" max="9473" width="9.140625" style="323"/>
    <col min="9474" max="9474" width="40.28515625" style="323" customWidth="1"/>
    <col min="9475" max="9475" width="31.42578125" style="323" customWidth="1"/>
    <col min="9476" max="9477" width="9" style="323" customWidth="1"/>
    <col min="9478" max="9478" width="9" style="323" bestFit="1" customWidth="1"/>
    <col min="9479" max="9479" width="9" style="323" customWidth="1"/>
    <col min="9480" max="9480" width="10.5703125" style="323" customWidth="1"/>
    <col min="9481" max="9481" width="9.42578125" style="323" bestFit="1" customWidth="1"/>
    <col min="9482" max="9482" width="9.5703125" style="323" bestFit="1" customWidth="1"/>
    <col min="9483" max="9485" width="9.42578125" style="323" bestFit="1" customWidth="1"/>
    <col min="9486" max="9486" width="12.5703125" style="323" bestFit="1" customWidth="1"/>
    <col min="9487" max="9488" width="9.5703125" style="323" bestFit="1" customWidth="1"/>
    <col min="9489" max="9490" width="9.42578125" style="323" bestFit="1" customWidth="1"/>
    <col min="9491" max="9491" width="12.5703125" style="323" bestFit="1" customWidth="1"/>
    <col min="9492" max="9495" width="9.42578125" style="323" bestFit="1" customWidth="1"/>
    <col min="9496" max="9496" width="9.140625" style="323"/>
    <col min="9497" max="9497" width="10.42578125" style="323" bestFit="1" customWidth="1"/>
    <col min="9498" max="9501" width="10.7109375" style="323" bestFit="1" customWidth="1"/>
    <col min="9502" max="9729" width="9.140625" style="323"/>
    <col min="9730" max="9730" width="40.28515625" style="323" customWidth="1"/>
    <col min="9731" max="9731" width="31.42578125" style="323" customWidth="1"/>
    <col min="9732" max="9733" width="9" style="323" customWidth="1"/>
    <col min="9734" max="9734" width="9" style="323" bestFit="1" customWidth="1"/>
    <col min="9735" max="9735" width="9" style="323" customWidth="1"/>
    <col min="9736" max="9736" width="10.5703125" style="323" customWidth="1"/>
    <col min="9737" max="9737" width="9.42578125" style="323" bestFit="1" customWidth="1"/>
    <col min="9738" max="9738" width="9.5703125" style="323" bestFit="1" customWidth="1"/>
    <col min="9739" max="9741" width="9.42578125" style="323" bestFit="1" customWidth="1"/>
    <col min="9742" max="9742" width="12.5703125" style="323" bestFit="1" customWidth="1"/>
    <col min="9743" max="9744" width="9.5703125" style="323" bestFit="1" customWidth="1"/>
    <col min="9745" max="9746" width="9.42578125" style="323" bestFit="1" customWidth="1"/>
    <col min="9747" max="9747" width="12.5703125" style="323" bestFit="1" customWidth="1"/>
    <col min="9748" max="9751" width="9.42578125" style="323" bestFit="1" customWidth="1"/>
    <col min="9752" max="9752" width="9.140625" style="323"/>
    <col min="9753" max="9753" width="10.42578125" style="323" bestFit="1" customWidth="1"/>
    <col min="9754" max="9757" width="10.7109375" style="323" bestFit="1" customWidth="1"/>
    <col min="9758" max="9985" width="9.140625" style="323"/>
    <col min="9986" max="9986" width="40.28515625" style="323" customWidth="1"/>
    <col min="9987" max="9987" width="31.42578125" style="323" customWidth="1"/>
    <col min="9988" max="9989" width="9" style="323" customWidth="1"/>
    <col min="9990" max="9990" width="9" style="323" bestFit="1" customWidth="1"/>
    <col min="9991" max="9991" width="9" style="323" customWidth="1"/>
    <col min="9992" max="9992" width="10.5703125" style="323" customWidth="1"/>
    <col min="9993" max="9993" width="9.42578125" style="323" bestFit="1" customWidth="1"/>
    <col min="9994" max="9994" width="9.5703125" style="323" bestFit="1" customWidth="1"/>
    <col min="9995" max="9997" width="9.42578125" style="323" bestFit="1" customWidth="1"/>
    <col min="9998" max="9998" width="12.5703125" style="323" bestFit="1" customWidth="1"/>
    <col min="9999" max="10000" width="9.5703125" style="323" bestFit="1" customWidth="1"/>
    <col min="10001" max="10002" width="9.42578125" style="323" bestFit="1" customWidth="1"/>
    <col min="10003" max="10003" width="12.5703125" style="323" bestFit="1" customWidth="1"/>
    <col min="10004" max="10007" width="9.42578125" style="323" bestFit="1" customWidth="1"/>
    <col min="10008" max="10008" width="9.140625" style="323"/>
    <col min="10009" max="10009" width="10.42578125" style="323" bestFit="1" customWidth="1"/>
    <col min="10010" max="10013" width="10.7109375" style="323" bestFit="1" customWidth="1"/>
    <col min="10014" max="10241" width="9.140625" style="323"/>
    <col min="10242" max="10242" width="40.28515625" style="323" customWidth="1"/>
    <col min="10243" max="10243" width="31.42578125" style="323" customWidth="1"/>
    <col min="10244" max="10245" width="9" style="323" customWidth="1"/>
    <col min="10246" max="10246" width="9" style="323" bestFit="1" customWidth="1"/>
    <col min="10247" max="10247" width="9" style="323" customWidth="1"/>
    <col min="10248" max="10248" width="10.5703125" style="323" customWidth="1"/>
    <col min="10249" max="10249" width="9.42578125" style="323" bestFit="1" customWidth="1"/>
    <col min="10250" max="10250" width="9.5703125" style="323" bestFit="1" customWidth="1"/>
    <col min="10251" max="10253" width="9.42578125" style="323" bestFit="1" customWidth="1"/>
    <col min="10254" max="10254" width="12.5703125" style="323" bestFit="1" customWidth="1"/>
    <col min="10255" max="10256" width="9.5703125" style="323" bestFit="1" customWidth="1"/>
    <col min="10257" max="10258" width="9.42578125" style="323" bestFit="1" customWidth="1"/>
    <col min="10259" max="10259" width="12.5703125" style="323" bestFit="1" customWidth="1"/>
    <col min="10260" max="10263" width="9.42578125" style="323" bestFit="1" customWidth="1"/>
    <col min="10264" max="10264" width="9.140625" style="323"/>
    <col min="10265" max="10265" width="10.42578125" style="323" bestFit="1" customWidth="1"/>
    <col min="10266" max="10269" width="10.7109375" style="323" bestFit="1" customWidth="1"/>
    <col min="10270" max="10497" width="9.140625" style="323"/>
    <col min="10498" max="10498" width="40.28515625" style="323" customWidth="1"/>
    <col min="10499" max="10499" width="31.42578125" style="323" customWidth="1"/>
    <col min="10500" max="10501" width="9" style="323" customWidth="1"/>
    <col min="10502" max="10502" width="9" style="323" bestFit="1" customWidth="1"/>
    <col min="10503" max="10503" width="9" style="323" customWidth="1"/>
    <col min="10504" max="10504" width="10.5703125" style="323" customWidth="1"/>
    <col min="10505" max="10505" width="9.42578125" style="323" bestFit="1" customWidth="1"/>
    <col min="10506" max="10506" width="9.5703125" style="323" bestFit="1" customWidth="1"/>
    <col min="10507" max="10509" width="9.42578125" style="323" bestFit="1" customWidth="1"/>
    <col min="10510" max="10510" width="12.5703125" style="323" bestFit="1" customWidth="1"/>
    <col min="10511" max="10512" width="9.5703125" style="323" bestFit="1" customWidth="1"/>
    <col min="10513" max="10514" width="9.42578125" style="323" bestFit="1" customWidth="1"/>
    <col min="10515" max="10515" width="12.5703125" style="323" bestFit="1" customWidth="1"/>
    <col min="10516" max="10519" width="9.42578125" style="323" bestFit="1" customWidth="1"/>
    <col min="10520" max="10520" width="9.140625" style="323"/>
    <col min="10521" max="10521" width="10.42578125" style="323" bestFit="1" customWidth="1"/>
    <col min="10522" max="10525" width="10.7109375" style="323" bestFit="1" customWidth="1"/>
    <col min="10526" max="10753" width="9.140625" style="323"/>
    <col min="10754" max="10754" width="40.28515625" style="323" customWidth="1"/>
    <col min="10755" max="10755" width="31.42578125" style="323" customWidth="1"/>
    <col min="10756" max="10757" width="9" style="323" customWidth="1"/>
    <col min="10758" max="10758" width="9" style="323" bestFit="1" customWidth="1"/>
    <col min="10759" max="10759" width="9" style="323" customWidth="1"/>
    <col min="10760" max="10760" width="10.5703125" style="323" customWidth="1"/>
    <col min="10761" max="10761" width="9.42578125" style="323" bestFit="1" customWidth="1"/>
    <col min="10762" max="10762" width="9.5703125" style="323" bestFit="1" customWidth="1"/>
    <col min="10763" max="10765" width="9.42578125" style="323" bestFit="1" customWidth="1"/>
    <col min="10766" max="10766" width="12.5703125" style="323" bestFit="1" customWidth="1"/>
    <col min="10767" max="10768" width="9.5703125" style="323" bestFit="1" customWidth="1"/>
    <col min="10769" max="10770" width="9.42578125" style="323" bestFit="1" customWidth="1"/>
    <col min="10771" max="10771" width="12.5703125" style="323" bestFit="1" customWidth="1"/>
    <col min="10772" max="10775" width="9.42578125" style="323" bestFit="1" customWidth="1"/>
    <col min="10776" max="10776" width="9.140625" style="323"/>
    <col min="10777" max="10777" width="10.42578125" style="323" bestFit="1" customWidth="1"/>
    <col min="10778" max="10781" width="10.7109375" style="323" bestFit="1" customWidth="1"/>
    <col min="10782" max="11009" width="9.140625" style="323"/>
    <col min="11010" max="11010" width="40.28515625" style="323" customWidth="1"/>
    <col min="11011" max="11011" width="31.42578125" style="323" customWidth="1"/>
    <col min="11012" max="11013" width="9" style="323" customWidth="1"/>
    <col min="11014" max="11014" width="9" style="323" bestFit="1" customWidth="1"/>
    <col min="11015" max="11015" width="9" style="323" customWidth="1"/>
    <col min="11016" max="11016" width="10.5703125" style="323" customWidth="1"/>
    <col min="11017" max="11017" width="9.42578125" style="323" bestFit="1" customWidth="1"/>
    <col min="11018" max="11018" width="9.5703125" style="323" bestFit="1" customWidth="1"/>
    <col min="11019" max="11021" width="9.42578125" style="323" bestFit="1" customWidth="1"/>
    <col min="11022" max="11022" width="12.5703125" style="323" bestFit="1" customWidth="1"/>
    <col min="11023" max="11024" width="9.5703125" style="323" bestFit="1" customWidth="1"/>
    <col min="11025" max="11026" width="9.42578125" style="323" bestFit="1" customWidth="1"/>
    <col min="11027" max="11027" width="12.5703125" style="323" bestFit="1" customWidth="1"/>
    <col min="11028" max="11031" width="9.42578125" style="323" bestFit="1" customWidth="1"/>
    <col min="11032" max="11032" width="9.140625" style="323"/>
    <col min="11033" max="11033" width="10.42578125" style="323" bestFit="1" customWidth="1"/>
    <col min="11034" max="11037" width="10.7109375" style="323" bestFit="1" customWidth="1"/>
    <col min="11038" max="11265" width="9.140625" style="323"/>
    <col min="11266" max="11266" width="40.28515625" style="323" customWidth="1"/>
    <col min="11267" max="11267" width="31.42578125" style="323" customWidth="1"/>
    <col min="11268" max="11269" width="9" style="323" customWidth="1"/>
    <col min="11270" max="11270" width="9" style="323" bestFit="1" customWidth="1"/>
    <col min="11271" max="11271" width="9" style="323" customWidth="1"/>
    <col min="11272" max="11272" width="10.5703125" style="323" customWidth="1"/>
    <col min="11273" max="11273" width="9.42578125" style="323" bestFit="1" customWidth="1"/>
    <col min="11274" max="11274" width="9.5703125" style="323" bestFit="1" customWidth="1"/>
    <col min="11275" max="11277" width="9.42578125" style="323" bestFit="1" customWidth="1"/>
    <col min="11278" max="11278" width="12.5703125" style="323" bestFit="1" customWidth="1"/>
    <col min="11279" max="11280" width="9.5703125" style="323" bestFit="1" customWidth="1"/>
    <col min="11281" max="11282" width="9.42578125" style="323" bestFit="1" customWidth="1"/>
    <col min="11283" max="11283" width="12.5703125" style="323" bestFit="1" customWidth="1"/>
    <col min="11284" max="11287" width="9.42578125" style="323" bestFit="1" customWidth="1"/>
    <col min="11288" max="11288" width="9.140625" style="323"/>
    <col min="11289" max="11289" width="10.42578125" style="323" bestFit="1" customWidth="1"/>
    <col min="11290" max="11293" width="10.7109375" style="323" bestFit="1" customWidth="1"/>
    <col min="11294" max="11521" width="9.140625" style="323"/>
    <col min="11522" max="11522" width="40.28515625" style="323" customWidth="1"/>
    <col min="11523" max="11523" width="31.42578125" style="323" customWidth="1"/>
    <col min="11524" max="11525" width="9" style="323" customWidth="1"/>
    <col min="11526" max="11526" width="9" style="323" bestFit="1" customWidth="1"/>
    <col min="11527" max="11527" width="9" style="323" customWidth="1"/>
    <col min="11528" max="11528" width="10.5703125" style="323" customWidth="1"/>
    <col min="11529" max="11529" width="9.42578125" style="323" bestFit="1" customWidth="1"/>
    <col min="11530" max="11530" width="9.5703125" style="323" bestFit="1" customWidth="1"/>
    <col min="11531" max="11533" width="9.42578125" style="323" bestFit="1" customWidth="1"/>
    <col min="11534" max="11534" width="12.5703125" style="323" bestFit="1" customWidth="1"/>
    <col min="11535" max="11536" width="9.5703125" style="323" bestFit="1" customWidth="1"/>
    <col min="11537" max="11538" width="9.42578125" style="323" bestFit="1" customWidth="1"/>
    <col min="11539" max="11539" width="12.5703125" style="323" bestFit="1" customWidth="1"/>
    <col min="11540" max="11543" width="9.42578125" style="323" bestFit="1" customWidth="1"/>
    <col min="11544" max="11544" width="9.140625" style="323"/>
    <col min="11545" max="11545" width="10.42578125" style="323" bestFit="1" customWidth="1"/>
    <col min="11546" max="11549" width="10.7109375" style="323" bestFit="1" customWidth="1"/>
    <col min="11550" max="11777" width="9.140625" style="323"/>
    <col min="11778" max="11778" width="40.28515625" style="323" customWidth="1"/>
    <col min="11779" max="11779" width="31.42578125" style="323" customWidth="1"/>
    <col min="11780" max="11781" width="9" style="323" customWidth="1"/>
    <col min="11782" max="11782" width="9" style="323" bestFit="1" customWidth="1"/>
    <col min="11783" max="11783" width="9" style="323" customWidth="1"/>
    <col min="11784" max="11784" width="10.5703125" style="323" customWidth="1"/>
    <col min="11785" max="11785" width="9.42578125" style="323" bestFit="1" customWidth="1"/>
    <col min="11786" max="11786" width="9.5703125" style="323" bestFit="1" customWidth="1"/>
    <col min="11787" max="11789" width="9.42578125" style="323" bestFit="1" customWidth="1"/>
    <col min="11790" max="11790" width="12.5703125" style="323" bestFit="1" customWidth="1"/>
    <col min="11791" max="11792" width="9.5703125" style="323" bestFit="1" customWidth="1"/>
    <col min="11793" max="11794" width="9.42578125" style="323" bestFit="1" customWidth="1"/>
    <col min="11795" max="11795" width="12.5703125" style="323" bestFit="1" customWidth="1"/>
    <col min="11796" max="11799" width="9.42578125" style="323" bestFit="1" customWidth="1"/>
    <col min="11800" max="11800" width="9.140625" style="323"/>
    <col min="11801" max="11801" width="10.42578125" style="323" bestFit="1" customWidth="1"/>
    <col min="11802" max="11805" width="10.7109375" style="323" bestFit="1" customWidth="1"/>
    <col min="11806" max="12033" width="9.140625" style="323"/>
    <col min="12034" max="12034" width="40.28515625" style="323" customWidth="1"/>
    <col min="12035" max="12035" width="31.42578125" style="323" customWidth="1"/>
    <col min="12036" max="12037" width="9" style="323" customWidth="1"/>
    <col min="12038" max="12038" width="9" style="323" bestFit="1" customWidth="1"/>
    <col min="12039" max="12039" width="9" style="323" customWidth="1"/>
    <col min="12040" max="12040" width="10.5703125" style="323" customWidth="1"/>
    <col min="12041" max="12041" width="9.42578125" style="323" bestFit="1" customWidth="1"/>
    <col min="12042" max="12042" width="9.5703125" style="323" bestFit="1" customWidth="1"/>
    <col min="12043" max="12045" width="9.42578125" style="323" bestFit="1" customWidth="1"/>
    <col min="12046" max="12046" width="12.5703125" style="323" bestFit="1" customWidth="1"/>
    <col min="12047" max="12048" width="9.5703125" style="323" bestFit="1" customWidth="1"/>
    <col min="12049" max="12050" width="9.42578125" style="323" bestFit="1" customWidth="1"/>
    <col min="12051" max="12051" width="12.5703125" style="323" bestFit="1" customWidth="1"/>
    <col min="12052" max="12055" width="9.42578125" style="323" bestFit="1" customWidth="1"/>
    <col min="12056" max="12056" width="9.140625" style="323"/>
    <col min="12057" max="12057" width="10.42578125" style="323" bestFit="1" customWidth="1"/>
    <col min="12058" max="12061" width="10.7109375" style="323" bestFit="1" customWidth="1"/>
    <col min="12062" max="12289" width="9.140625" style="323"/>
    <col min="12290" max="12290" width="40.28515625" style="323" customWidth="1"/>
    <col min="12291" max="12291" width="31.42578125" style="323" customWidth="1"/>
    <col min="12292" max="12293" width="9" style="323" customWidth="1"/>
    <col min="12294" max="12294" width="9" style="323" bestFit="1" customWidth="1"/>
    <col min="12295" max="12295" width="9" style="323" customWidth="1"/>
    <col min="12296" max="12296" width="10.5703125" style="323" customWidth="1"/>
    <col min="12297" max="12297" width="9.42578125" style="323" bestFit="1" customWidth="1"/>
    <col min="12298" max="12298" width="9.5703125" style="323" bestFit="1" customWidth="1"/>
    <col min="12299" max="12301" width="9.42578125" style="323" bestFit="1" customWidth="1"/>
    <col min="12302" max="12302" width="12.5703125" style="323" bestFit="1" customWidth="1"/>
    <col min="12303" max="12304" width="9.5703125" style="323" bestFit="1" customWidth="1"/>
    <col min="12305" max="12306" width="9.42578125" style="323" bestFit="1" customWidth="1"/>
    <col min="12307" max="12307" width="12.5703125" style="323" bestFit="1" customWidth="1"/>
    <col min="12308" max="12311" width="9.42578125" style="323" bestFit="1" customWidth="1"/>
    <col min="12312" max="12312" width="9.140625" style="323"/>
    <col min="12313" max="12313" width="10.42578125" style="323" bestFit="1" customWidth="1"/>
    <col min="12314" max="12317" width="10.7109375" style="323" bestFit="1" customWidth="1"/>
    <col min="12318" max="12545" width="9.140625" style="323"/>
    <col min="12546" max="12546" width="40.28515625" style="323" customWidth="1"/>
    <col min="12547" max="12547" width="31.42578125" style="323" customWidth="1"/>
    <col min="12548" max="12549" width="9" style="323" customWidth="1"/>
    <col min="12550" max="12550" width="9" style="323" bestFit="1" customWidth="1"/>
    <col min="12551" max="12551" width="9" style="323" customWidth="1"/>
    <col min="12552" max="12552" width="10.5703125" style="323" customWidth="1"/>
    <col min="12553" max="12553" width="9.42578125" style="323" bestFit="1" customWidth="1"/>
    <col min="12554" max="12554" width="9.5703125" style="323" bestFit="1" customWidth="1"/>
    <col min="12555" max="12557" width="9.42578125" style="323" bestFit="1" customWidth="1"/>
    <col min="12558" max="12558" width="12.5703125" style="323" bestFit="1" customWidth="1"/>
    <col min="12559" max="12560" width="9.5703125" style="323" bestFit="1" customWidth="1"/>
    <col min="12561" max="12562" width="9.42578125" style="323" bestFit="1" customWidth="1"/>
    <col min="12563" max="12563" width="12.5703125" style="323" bestFit="1" customWidth="1"/>
    <col min="12564" max="12567" width="9.42578125" style="323" bestFit="1" customWidth="1"/>
    <col min="12568" max="12568" width="9.140625" style="323"/>
    <col min="12569" max="12569" width="10.42578125" style="323" bestFit="1" customWidth="1"/>
    <col min="12570" max="12573" width="10.7109375" style="323" bestFit="1" customWidth="1"/>
    <col min="12574" max="12801" width="9.140625" style="323"/>
    <col min="12802" max="12802" width="40.28515625" style="323" customWidth="1"/>
    <col min="12803" max="12803" width="31.42578125" style="323" customWidth="1"/>
    <col min="12804" max="12805" width="9" style="323" customWidth="1"/>
    <col min="12806" max="12806" width="9" style="323" bestFit="1" customWidth="1"/>
    <col min="12807" max="12807" width="9" style="323" customWidth="1"/>
    <col min="12808" max="12808" width="10.5703125" style="323" customWidth="1"/>
    <col min="12809" max="12809" width="9.42578125" style="323" bestFit="1" customWidth="1"/>
    <col min="12810" max="12810" width="9.5703125" style="323" bestFit="1" customWidth="1"/>
    <col min="12811" max="12813" width="9.42578125" style="323" bestFit="1" customWidth="1"/>
    <col min="12814" max="12814" width="12.5703125" style="323" bestFit="1" customWidth="1"/>
    <col min="12815" max="12816" width="9.5703125" style="323" bestFit="1" customWidth="1"/>
    <col min="12817" max="12818" width="9.42578125" style="323" bestFit="1" customWidth="1"/>
    <col min="12819" max="12819" width="12.5703125" style="323" bestFit="1" customWidth="1"/>
    <col min="12820" max="12823" width="9.42578125" style="323" bestFit="1" customWidth="1"/>
    <col min="12824" max="12824" width="9.140625" style="323"/>
    <col min="12825" max="12825" width="10.42578125" style="323" bestFit="1" customWidth="1"/>
    <col min="12826" max="12829" width="10.7109375" style="323" bestFit="1" customWidth="1"/>
    <col min="12830" max="13057" width="9.140625" style="323"/>
    <col min="13058" max="13058" width="40.28515625" style="323" customWidth="1"/>
    <col min="13059" max="13059" width="31.42578125" style="323" customWidth="1"/>
    <col min="13060" max="13061" width="9" style="323" customWidth="1"/>
    <col min="13062" max="13062" width="9" style="323" bestFit="1" customWidth="1"/>
    <col min="13063" max="13063" width="9" style="323" customWidth="1"/>
    <col min="13064" max="13064" width="10.5703125" style="323" customWidth="1"/>
    <col min="13065" max="13065" width="9.42578125" style="323" bestFit="1" customWidth="1"/>
    <col min="13066" max="13066" width="9.5703125" style="323" bestFit="1" customWidth="1"/>
    <col min="13067" max="13069" width="9.42578125" style="323" bestFit="1" customWidth="1"/>
    <col min="13070" max="13070" width="12.5703125" style="323" bestFit="1" customWidth="1"/>
    <col min="13071" max="13072" width="9.5703125" style="323" bestFit="1" customWidth="1"/>
    <col min="13073" max="13074" width="9.42578125" style="323" bestFit="1" customWidth="1"/>
    <col min="13075" max="13075" width="12.5703125" style="323" bestFit="1" customWidth="1"/>
    <col min="13076" max="13079" width="9.42578125" style="323" bestFit="1" customWidth="1"/>
    <col min="13080" max="13080" width="9.140625" style="323"/>
    <col min="13081" max="13081" width="10.42578125" style="323" bestFit="1" customWidth="1"/>
    <col min="13082" max="13085" width="10.7109375" style="323" bestFit="1" customWidth="1"/>
    <col min="13086" max="13313" width="9.140625" style="323"/>
    <col min="13314" max="13314" width="40.28515625" style="323" customWidth="1"/>
    <col min="13315" max="13315" width="31.42578125" style="323" customWidth="1"/>
    <col min="13316" max="13317" width="9" style="323" customWidth="1"/>
    <col min="13318" max="13318" width="9" style="323" bestFit="1" customWidth="1"/>
    <col min="13319" max="13319" width="9" style="323" customWidth="1"/>
    <col min="13320" max="13320" width="10.5703125" style="323" customWidth="1"/>
    <col min="13321" max="13321" width="9.42578125" style="323" bestFit="1" customWidth="1"/>
    <col min="13322" max="13322" width="9.5703125" style="323" bestFit="1" customWidth="1"/>
    <col min="13323" max="13325" width="9.42578125" style="323" bestFit="1" customWidth="1"/>
    <col min="13326" max="13326" width="12.5703125" style="323" bestFit="1" customWidth="1"/>
    <col min="13327" max="13328" width="9.5703125" style="323" bestFit="1" customWidth="1"/>
    <col min="13329" max="13330" width="9.42578125" style="323" bestFit="1" customWidth="1"/>
    <col min="13331" max="13331" width="12.5703125" style="323" bestFit="1" customWidth="1"/>
    <col min="13332" max="13335" width="9.42578125" style="323" bestFit="1" customWidth="1"/>
    <col min="13336" max="13336" width="9.140625" style="323"/>
    <col min="13337" max="13337" width="10.42578125" style="323" bestFit="1" customWidth="1"/>
    <col min="13338" max="13341" width="10.7109375" style="323" bestFit="1" customWidth="1"/>
    <col min="13342" max="13569" width="9.140625" style="323"/>
    <col min="13570" max="13570" width="40.28515625" style="323" customWidth="1"/>
    <col min="13571" max="13571" width="31.42578125" style="323" customWidth="1"/>
    <col min="13572" max="13573" width="9" style="323" customWidth="1"/>
    <col min="13574" max="13574" width="9" style="323" bestFit="1" customWidth="1"/>
    <col min="13575" max="13575" width="9" style="323" customWidth="1"/>
    <col min="13576" max="13576" width="10.5703125" style="323" customWidth="1"/>
    <col min="13577" max="13577" width="9.42578125" style="323" bestFit="1" customWidth="1"/>
    <col min="13578" max="13578" width="9.5703125" style="323" bestFit="1" customWidth="1"/>
    <col min="13579" max="13581" width="9.42578125" style="323" bestFit="1" customWidth="1"/>
    <col min="13582" max="13582" width="12.5703125" style="323" bestFit="1" customWidth="1"/>
    <col min="13583" max="13584" width="9.5703125" style="323" bestFit="1" customWidth="1"/>
    <col min="13585" max="13586" width="9.42578125" style="323" bestFit="1" customWidth="1"/>
    <col min="13587" max="13587" width="12.5703125" style="323" bestFit="1" customWidth="1"/>
    <col min="13588" max="13591" width="9.42578125" style="323" bestFit="1" customWidth="1"/>
    <col min="13592" max="13592" width="9.140625" style="323"/>
    <col min="13593" max="13593" width="10.42578125" style="323" bestFit="1" customWidth="1"/>
    <col min="13594" max="13597" width="10.7109375" style="323" bestFit="1" customWidth="1"/>
    <col min="13598" max="13825" width="9.140625" style="323"/>
    <col min="13826" max="13826" width="40.28515625" style="323" customWidth="1"/>
    <col min="13827" max="13827" width="31.42578125" style="323" customWidth="1"/>
    <col min="13828" max="13829" width="9" style="323" customWidth="1"/>
    <col min="13830" max="13830" width="9" style="323" bestFit="1" customWidth="1"/>
    <col min="13831" max="13831" width="9" style="323" customWidth="1"/>
    <col min="13832" max="13832" width="10.5703125" style="323" customWidth="1"/>
    <col min="13833" max="13833" width="9.42578125" style="323" bestFit="1" customWidth="1"/>
    <col min="13834" max="13834" width="9.5703125" style="323" bestFit="1" customWidth="1"/>
    <col min="13835" max="13837" width="9.42578125" style="323" bestFit="1" customWidth="1"/>
    <col min="13838" max="13838" width="12.5703125" style="323" bestFit="1" customWidth="1"/>
    <col min="13839" max="13840" width="9.5703125" style="323" bestFit="1" customWidth="1"/>
    <col min="13841" max="13842" width="9.42578125" style="323" bestFit="1" customWidth="1"/>
    <col min="13843" max="13843" width="12.5703125" style="323" bestFit="1" customWidth="1"/>
    <col min="13844" max="13847" width="9.42578125" style="323" bestFit="1" customWidth="1"/>
    <col min="13848" max="13848" width="9.140625" style="323"/>
    <col min="13849" max="13849" width="10.42578125" style="323" bestFit="1" customWidth="1"/>
    <col min="13850" max="13853" width="10.7109375" style="323" bestFit="1" customWidth="1"/>
    <col min="13854" max="14081" width="9.140625" style="323"/>
    <col min="14082" max="14082" width="40.28515625" style="323" customWidth="1"/>
    <col min="14083" max="14083" width="31.42578125" style="323" customWidth="1"/>
    <col min="14084" max="14085" width="9" style="323" customWidth="1"/>
    <col min="14086" max="14086" width="9" style="323" bestFit="1" customWidth="1"/>
    <col min="14087" max="14087" width="9" style="323" customWidth="1"/>
    <col min="14088" max="14088" width="10.5703125" style="323" customWidth="1"/>
    <col min="14089" max="14089" width="9.42578125" style="323" bestFit="1" customWidth="1"/>
    <col min="14090" max="14090" width="9.5703125" style="323" bestFit="1" customWidth="1"/>
    <col min="14091" max="14093" width="9.42578125" style="323" bestFit="1" customWidth="1"/>
    <col min="14094" max="14094" width="12.5703125" style="323" bestFit="1" customWidth="1"/>
    <col min="14095" max="14096" width="9.5703125" style="323" bestFit="1" customWidth="1"/>
    <col min="14097" max="14098" width="9.42578125" style="323" bestFit="1" customWidth="1"/>
    <col min="14099" max="14099" width="12.5703125" style="323" bestFit="1" customWidth="1"/>
    <col min="14100" max="14103" width="9.42578125" style="323" bestFit="1" customWidth="1"/>
    <col min="14104" max="14104" width="9.140625" style="323"/>
    <col min="14105" max="14105" width="10.42578125" style="323" bestFit="1" customWidth="1"/>
    <col min="14106" max="14109" width="10.7109375" style="323" bestFit="1" customWidth="1"/>
    <col min="14110" max="14337" width="9.140625" style="323"/>
    <col min="14338" max="14338" width="40.28515625" style="323" customWidth="1"/>
    <col min="14339" max="14339" width="31.42578125" style="323" customWidth="1"/>
    <col min="14340" max="14341" width="9" style="323" customWidth="1"/>
    <col min="14342" max="14342" width="9" style="323" bestFit="1" customWidth="1"/>
    <col min="14343" max="14343" width="9" style="323" customWidth="1"/>
    <col min="14344" max="14344" width="10.5703125" style="323" customWidth="1"/>
    <col min="14345" max="14345" width="9.42578125" style="323" bestFit="1" customWidth="1"/>
    <col min="14346" max="14346" width="9.5703125" style="323" bestFit="1" customWidth="1"/>
    <col min="14347" max="14349" width="9.42578125" style="323" bestFit="1" customWidth="1"/>
    <col min="14350" max="14350" width="12.5703125" style="323" bestFit="1" customWidth="1"/>
    <col min="14351" max="14352" width="9.5703125" style="323" bestFit="1" customWidth="1"/>
    <col min="14353" max="14354" width="9.42578125" style="323" bestFit="1" customWidth="1"/>
    <col min="14355" max="14355" width="12.5703125" style="323" bestFit="1" customWidth="1"/>
    <col min="14356" max="14359" width="9.42578125" style="323" bestFit="1" customWidth="1"/>
    <col min="14360" max="14360" width="9.140625" style="323"/>
    <col min="14361" max="14361" width="10.42578125" style="323" bestFit="1" customWidth="1"/>
    <col min="14362" max="14365" width="10.7109375" style="323" bestFit="1" customWidth="1"/>
    <col min="14366" max="14593" width="9.140625" style="323"/>
    <col min="14594" max="14594" width="40.28515625" style="323" customWidth="1"/>
    <col min="14595" max="14595" width="31.42578125" style="323" customWidth="1"/>
    <col min="14596" max="14597" width="9" style="323" customWidth="1"/>
    <col min="14598" max="14598" width="9" style="323" bestFit="1" customWidth="1"/>
    <col min="14599" max="14599" width="9" style="323" customWidth="1"/>
    <col min="14600" max="14600" width="10.5703125" style="323" customWidth="1"/>
    <col min="14601" max="14601" width="9.42578125" style="323" bestFit="1" customWidth="1"/>
    <col min="14602" max="14602" width="9.5703125" style="323" bestFit="1" customWidth="1"/>
    <col min="14603" max="14605" width="9.42578125" style="323" bestFit="1" customWidth="1"/>
    <col min="14606" max="14606" width="12.5703125" style="323" bestFit="1" customWidth="1"/>
    <col min="14607" max="14608" width="9.5703125" style="323" bestFit="1" customWidth="1"/>
    <col min="14609" max="14610" width="9.42578125" style="323" bestFit="1" customWidth="1"/>
    <col min="14611" max="14611" width="12.5703125" style="323" bestFit="1" customWidth="1"/>
    <col min="14612" max="14615" width="9.42578125" style="323" bestFit="1" customWidth="1"/>
    <col min="14616" max="14616" width="9.140625" style="323"/>
    <col min="14617" max="14617" width="10.42578125" style="323" bestFit="1" customWidth="1"/>
    <col min="14618" max="14621" width="10.7109375" style="323" bestFit="1" customWidth="1"/>
    <col min="14622" max="14849" width="9.140625" style="323"/>
    <col min="14850" max="14850" width="40.28515625" style="323" customWidth="1"/>
    <col min="14851" max="14851" width="31.42578125" style="323" customWidth="1"/>
    <col min="14852" max="14853" width="9" style="323" customWidth="1"/>
    <col min="14854" max="14854" width="9" style="323" bestFit="1" customWidth="1"/>
    <col min="14855" max="14855" width="9" style="323" customWidth="1"/>
    <col min="14856" max="14856" width="10.5703125" style="323" customWidth="1"/>
    <col min="14857" max="14857" width="9.42578125" style="323" bestFit="1" customWidth="1"/>
    <col min="14858" max="14858" width="9.5703125" style="323" bestFit="1" customWidth="1"/>
    <col min="14859" max="14861" width="9.42578125" style="323" bestFit="1" customWidth="1"/>
    <col min="14862" max="14862" width="12.5703125" style="323" bestFit="1" customWidth="1"/>
    <col min="14863" max="14864" width="9.5703125" style="323" bestFit="1" customWidth="1"/>
    <col min="14865" max="14866" width="9.42578125" style="323" bestFit="1" customWidth="1"/>
    <col min="14867" max="14867" width="12.5703125" style="323" bestFit="1" customWidth="1"/>
    <col min="14868" max="14871" width="9.42578125" style="323" bestFit="1" customWidth="1"/>
    <col min="14872" max="14872" width="9.140625" style="323"/>
    <col min="14873" max="14873" width="10.42578125" style="323" bestFit="1" customWidth="1"/>
    <col min="14874" max="14877" width="10.7109375" style="323" bestFit="1" customWidth="1"/>
    <col min="14878" max="15105" width="9.140625" style="323"/>
    <col min="15106" max="15106" width="40.28515625" style="323" customWidth="1"/>
    <col min="15107" max="15107" width="31.42578125" style="323" customWidth="1"/>
    <col min="15108" max="15109" width="9" style="323" customWidth="1"/>
    <col min="15110" max="15110" width="9" style="323" bestFit="1" customWidth="1"/>
    <col min="15111" max="15111" width="9" style="323" customWidth="1"/>
    <col min="15112" max="15112" width="10.5703125" style="323" customWidth="1"/>
    <col min="15113" max="15113" width="9.42578125" style="323" bestFit="1" customWidth="1"/>
    <col min="15114" max="15114" width="9.5703125" style="323" bestFit="1" customWidth="1"/>
    <col min="15115" max="15117" width="9.42578125" style="323" bestFit="1" customWidth="1"/>
    <col min="15118" max="15118" width="12.5703125" style="323" bestFit="1" customWidth="1"/>
    <col min="15119" max="15120" width="9.5703125" style="323" bestFit="1" customWidth="1"/>
    <col min="15121" max="15122" width="9.42578125" style="323" bestFit="1" customWidth="1"/>
    <col min="15123" max="15123" width="12.5703125" style="323" bestFit="1" customWidth="1"/>
    <col min="15124" max="15127" width="9.42578125" style="323" bestFit="1" customWidth="1"/>
    <col min="15128" max="15128" width="9.140625" style="323"/>
    <col min="15129" max="15129" width="10.42578125" style="323" bestFit="1" customWidth="1"/>
    <col min="15130" max="15133" width="10.7109375" style="323" bestFit="1" customWidth="1"/>
    <col min="15134" max="15361" width="9.140625" style="323"/>
    <col min="15362" max="15362" width="40.28515625" style="323" customWidth="1"/>
    <col min="15363" max="15363" width="31.42578125" style="323" customWidth="1"/>
    <col min="15364" max="15365" width="9" style="323" customWidth="1"/>
    <col min="15366" max="15366" width="9" style="323" bestFit="1" customWidth="1"/>
    <col min="15367" max="15367" width="9" style="323" customWidth="1"/>
    <col min="15368" max="15368" width="10.5703125" style="323" customWidth="1"/>
    <col min="15369" max="15369" width="9.42578125" style="323" bestFit="1" customWidth="1"/>
    <col min="15370" max="15370" width="9.5703125" style="323" bestFit="1" customWidth="1"/>
    <col min="15371" max="15373" width="9.42578125" style="323" bestFit="1" customWidth="1"/>
    <col min="15374" max="15374" width="12.5703125" style="323" bestFit="1" customWidth="1"/>
    <col min="15375" max="15376" width="9.5703125" style="323" bestFit="1" customWidth="1"/>
    <col min="15377" max="15378" width="9.42578125" style="323" bestFit="1" customWidth="1"/>
    <col min="15379" max="15379" width="12.5703125" style="323" bestFit="1" customWidth="1"/>
    <col min="15380" max="15383" width="9.42578125" style="323" bestFit="1" customWidth="1"/>
    <col min="15384" max="15384" width="9.140625" style="323"/>
    <col min="15385" max="15385" width="10.42578125" style="323" bestFit="1" customWidth="1"/>
    <col min="15386" max="15389" width="10.7109375" style="323" bestFit="1" customWidth="1"/>
    <col min="15390" max="15617" width="9.140625" style="323"/>
    <col min="15618" max="15618" width="40.28515625" style="323" customWidth="1"/>
    <col min="15619" max="15619" width="31.42578125" style="323" customWidth="1"/>
    <col min="15620" max="15621" width="9" style="323" customWidth="1"/>
    <col min="15622" max="15622" width="9" style="323" bestFit="1" customWidth="1"/>
    <col min="15623" max="15623" width="9" style="323" customWidth="1"/>
    <col min="15624" max="15624" width="10.5703125" style="323" customWidth="1"/>
    <col min="15625" max="15625" width="9.42578125" style="323" bestFit="1" customWidth="1"/>
    <col min="15626" max="15626" width="9.5703125" style="323" bestFit="1" customWidth="1"/>
    <col min="15627" max="15629" width="9.42578125" style="323" bestFit="1" customWidth="1"/>
    <col min="15630" max="15630" width="12.5703125" style="323" bestFit="1" customWidth="1"/>
    <col min="15631" max="15632" width="9.5703125" style="323" bestFit="1" customWidth="1"/>
    <col min="15633" max="15634" width="9.42578125" style="323" bestFit="1" customWidth="1"/>
    <col min="15635" max="15635" width="12.5703125" style="323" bestFit="1" customWidth="1"/>
    <col min="15636" max="15639" width="9.42578125" style="323" bestFit="1" customWidth="1"/>
    <col min="15640" max="15640" width="9.140625" style="323"/>
    <col min="15641" max="15641" width="10.42578125" style="323" bestFit="1" customWidth="1"/>
    <col min="15642" max="15645" width="10.7109375" style="323" bestFit="1" customWidth="1"/>
    <col min="15646" max="15873" width="9.140625" style="323"/>
    <col min="15874" max="15874" width="40.28515625" style="323" customWidth="1"/>
    <col min="15875" max="15875" width="31.42578125" style="323" customWidth="1"/>
    <col min="15876" max="15877" width="9" style="323" customWidth="1"/>
    <col min="15878" max="15878" width="9" style="323" bestFit="1" customWidth="1"/>
    <col min="15879" max="15879" width="9" style="323" customWidth="1"/>
    <col min="15880" max="15880" width="10.5703125" style="323" customWidth="1"/>
    <col min="15881" max="15881" width="9.42578125" style="323" bestFit="1" customWidth="1"/>
    <col min="15882" max="15882" width="9.5703125" style="323" bestFit="1" customWidth="1"/>
    <col min="15883" max="15885" width="9.42578125" style="323" bestFit="1" customWidth="1"/>
    <col min="15886" max="15886" width="12.5703125" style="323" bestFit="1" customWidth="1"/>
    <col min="15887" max="15888" width="9.5703125" style="323" bestFit="1" customWidth="1"/>
    <col min="15889" max="15890" width="9.42578125" style="323" bestFit="1" customWidth="1"/>
    <col min="15891" max="15891" width="12.5703125" style="323" bestFit="1" customWidth="1"/>
    <col min="15892" max="15895" width="9.42578125" style="323" bestFit="1" customWidth="1"/>
    <col min="15896" max="15896" width="9.140625" style="323"/>
    <col min="15897" max="15897" width="10.42578125" style="323" bestFit="1" customWidth="1"/>
    <col min="15898" max="15901" width="10.7109375" style="323" bestFit="1" customWidth="1"/>
    <col min="15902" max="16129" width="9.140625" style="323"/>
    <col min="16130" max="16130" width="40.28515625" style="323" customWidth="1"/>
    <col min="16131" max="16131" width="31.42578125" style="323" customWidth="1"/>
    <col min="16132" max="16133" width="9" style="323" customWidth="1"/>
    <col min="16134" max="16134" width="9" style="323" bestFit="1" customWidth="1"/>
    <col min="16135" max="16135" width="9" style="323" customWidth="1"/>
    <col min="16136" max="16136" width="10.5703125" style="323" customWidth="1"/>
    <col min="16137" max="16137" width="9.42578125" style="323" bestFit="1" customWidth="1"/>
    <col min="16138" max="16138" width="9.5703125" style="323" bestFit="1" customWidth="1"/>
    <col min="16139" max="16141" width="9.42578125" style="323" bestFit="1" customWidth="1"/>
    <col min="16142" max="16142" width="12.5703125" style="323" bestFit="1" customWidth="1"/>
    <col min="16143" max="16144" width="9.5703125" style="323" bestFit="1" customWidth="1"/>
    <col min="16145" max="16146" width="9.42578125" style="323" bestFit="1" customWidth="1"/>
    <col min="16147" max="16147" width="12.5703125" style="323" bestFit="1" customWidth="1"/>
    <col min="16148" max="16151" width="9.42578125" style="323" bestFit="1" customWidth="1"/>
    <col min="16152" max="16152" width="9.140625" style="323"/>
    <col min="16153" max="16153" width="10.42578125" style="323" bestFit="1" customWidth="1"/>
    <col min="16154" max="16157" width="10.7109375" style="323" bestFit="1" customWidth="1"/>
    <col min="16158" max="16384" width="9.140625" style="323"/>
  </cols>
  <sheetData>
    <row r="1" spans="2:29" ht="15.75" customHeight="1" x14ac:dyDescent="0.2"/>
    <row r="2" spans="2:29" s="493" customFormat="1" ht="21" customHeight="1" x14ac:dyDescent="0.2">
      <c r="B2" s="936" t="s">
        <v>668</v>
      </c>
      <c r="C2" s="974"/>
      <c r="D2" s="974"/>
      <c r="E2" s="974"/>
      <c r="F2" s="974"/>
      <c r="G2" s="974"/>
      <c r="H2" s="975"/>
      <c r="I2" s="488"/>
      <c r="J2" s="488"/>
      <c r="K2" s="488"/>
      <c r="L2" s="488"/>
      <c r="M2" s="488"/>
      <c r="N2" s="488"/>
      <c r="O2" s="488"/>
      <c r="P2" s="488"/>
      <c r="Q2" s="488"/>
      <c r="R2" s="488"/>
      <c r="S2" s="488"/>
      <c r="T2" s="488"/>
      <c r="U2" s="488"/>
      <c r="V2" s="488"/>
      <c r="W2" s="488"/>
      <c r="X2" s="610"/>
      <c r="Y2" s="491"/>
      <c r="Z2" s="492"/>
    </row>
    <row r="3" spans="2:29" s="611" customFormat="1" ht="21" customHeight="1" x14ac:dyDescent="0.2">
      <c r="C3" s="609"/>
      <c r="D3" s="527"/>
      <c r="E3" s="527"/>
      <c r="F3" s="527"/>
      <c r="G3" s="527"/>
      <c r="H3" s="527"/>
      <c r="I3" s="527"/>
      <c r="J3" s="527"/>
      <c r="K3" s="527"/>
      <c r="L3" s="527"/>
      <c r="M3" s="527"/>
      <c r="N3" s="527"/>
      <c r="O3" s="527"/>
      <c r="P3" s="527"/>
      <c r="Q3" s="527"/>
      <c r="R3" s="527"/>
      <c r="S3" s="527"/>
      <c r="T3" s="527"/>
      <c r="U3" s="527"/>
      <c r="V3" s="527"/>
      <c r="W3" s="527"/>
      <c r="X3" s="527"/>
      <c r="Y3" s="527"/>
      <c r="Z3" s="610"/>
      <c r="AA3" s="610"/>
      <c r="AB3" s="612"/>
    </row>
    <row r="4" spans="2:29" s="611" customFormat="1" ht="21" customHeight="1" x14ac:dyDescent="0.2">
      <c r="C4" s="609"/>
      <c r="D4" s="527"/>
      <c r="E4" s="527"/>
      <c r="F4" s="527"/>
      <c r="G4" s="527"/>
      <c r="H4" s="527"/>
      <c r="I4" s="527"/>
      <c r="J4" s="527"/>
      <c r="K4" s="527"/>
      <c r="L4" s="527"/>
      <c r="M4" s="527"/>
      <c r="N4" s="527"/>
      <c r="O4" s="527"/>
      <c r="P4" s="527"/>
      <c r="Q4" s="527"/>
      <c r="R4" s="527"/>
      <c r="S4" s="527"/>
      <c r="T4" s="527"/>
      <c r="U4" s="527"/>
      <c r="V4" s="527"/>
      <c r="W4" s="527"/>
      <c r="X4" s="527"/>
      <c r="Y4" s="527"/>
      <c r="Z4" s="610"/>
      <c r="AA4" s="610"/>
      <c r="AB4" s="612"/>
    </row>
    <row r="5" spans="2:29" s="611" customFormat="1" ht="21" customHeight="1" x14ac:dyDescent="0.2">
      <c r="C5" s="609"/>
      <c r="D5" s="527"/>
      <c r="E5" s="527"/>
      <c r="F5" s="527"/>
      <c r="G5" s="527"/>
      <c r="H5" s="527"/>
      <c r="I5" s="527"/>
      <c r="J5" s="527"/>
      <c r="K5" s="527"/>
      <c r="L5" s="527"/>
      <c r="M5" s="527"/>
      <c r="N5" s="527"/>
      <c r="O5" s="527"/>
      <c r="P5" s="527"/>
      <c r="Q5" s="527"/>
      <c r="R5" s="527"/>
      <c r="S5" s="527"/>
      <c r="T5" s="527"/>
      <c r="U5" s="527"/>
      <c r="V5" s="527"/>
      <c r="W5" s="527"/>
      <c r="X5" s="527"/>
      <c r="Y5" s="527"/>
      <c r="Z5" s="610"/>
      <c r="AA5" s="610"/>
      <c r="AB5" s="612"/>
    </row>
    <row r="6" spans="2:29" s="611" customFormat="1" ht="21" customHeight="1" x14ac:dyDescent="0.2">
      <c r="C6" s="609"/>
      <c r="D6" s="527"/>
      <c r="E6" s="527"/>
      <c r="F6" s="527"/>
      <c r="G6" s="527"/>
      <c r="H6" s="527"/>
      <c r="I6" s="527"/>
      <c r="J6" s="527"/>
      <c r="K6" s="527"/>
      <c r="L6" s="527"/>
      <c r="M6" s="527"/>
      <c r="N6" s="527"/>
      <c r="O6" s="527"/>
      <c r="P6" s="527"/>
      <c r="Q6" s="527"/>
      <c r="R6" s="527"/>
      <c r="S6" s="527"/>
      <c r="T6" s="527"/>
      <c r="U6" s="527"/>
      <c r="V6" s="527"/>
      <c r="W6" s="527"/>
      <c r="X6" s="527"/>
      <c r="Y6" s="527"/>
      <c r="Z6" s="610"/>
      <c r="AA6" s="610"/>
      <c r="AB6" s="612"/>
    </row>
    <row r="7" spans="2:29" s="611" customFormat="1" ht="21" customHeight="1" x14ac:dyDescent="0.2">
      <c r="C7" s="609"/>
      <c r="D7" s="527"/>
      <c r="E7" s="527"/>
      <c r="F7" s="527"/>
      <c r="G7" s="527"/>
      <c r="H7" s="527"/>
      <c r="I7" s="527"/>
      <c r="J7" s="527"/>
      <c r="K7" s="527"/>
      <c r="L7" s="527"/>
      <c r="M7" s="527"/>
      <c r="N7" s="527"/>
      <c r="O7" s="527"/>
      <c r="P7" s="527"/>
      <c r="Q7" s="527"/>
      <c r="R7" s="527"/>
      <c r="S7" s="527"/>
      <c r="T7" s="527"/>
      <c r="U7" s="527"/>
      <c r="V7" s="527"/>
      <c r="W7" s="527"/>
      <c r="X7" s="527"/>
      <c r="Y7" s="527"/>
      <c r="Z7" s="610"/>
      <c r="AA7" s="610"/>
      <c r="AB7" s="612"/>
    </row>
    <row r="8" spans="2:29" s="611" customFormat="1" ht="21" customHeight="1" thickBot="1" x14ac:dyDescent="0.25">
      <c r="C8" s="609"/>
      <c r="D8" s="527"/>
      <c r="E8" s="527"/>
      <c r="F8" s="527"/>
      <c r="G8" s="527"/>
      <c r="H8" s="527"/>
      <c r="I8" s="527"/>
      <c r="J8" s="527"/>
      <c r="K8" s="527"/>
      <c r="L8" s="527"/>
      <c r="M8" s="527"/>
      <c r="N8" s="527"/>
      <c r="O8" s="527"/>
      <c r="P8" s="527"/>
      <c r="Q8" s="527"/>
      <c r="R8" s="527"/>
      <c r="S8" s="527"/>
      <c r="T8" s="527"/>
      <c r="U8" s="527"/>
      <c r="V8" s="527"/>
      <c r="W8" s="527"/>
      <c r="X8" s="527"/>
      <c r="Y8" s="527"/>
      <c r="Z8" s="610"/>
      <c r="AA8" s="610"/>
      <c r="AB8" s="612"/>
    </row>
    <row r="9" spans="2:29" s="319" customFormat="1" ht="22.5" customHeight="1" x14ac:dyDescent="0.2">
      <c r="B9" s="448" t="s">
        <v>415</v>
      </c>
      <c r="C9" s="315"/>
      <c r="D9" s="316"/>
      <c r="E9" s="316"/>
      <c r="F9" s="316"/>
      <c r="G9" s="317"/>
      <c r="H9" s="317"/>
      <c r="I9" s="317"/>
      <c r="J9" s="317"/>
      <c r="K9" s="317"/>
      <c r="L9" s="317"/>
      <c r="M9" s="317"/>
      <c r="N9" s="318"/>
      <c r="O9" s="317"/>
      <c r="P9" s="317"/>
      <c r="Q9" s="317"/>
      <c r="R9" s="317"/>
      <c r="S9" s="318"/>
      <c r="T9" s="317"/>
      <c r="U9" s="317"/>
      <c r="V9" s="317"/>
      <c r="W9" s="317"/>
      <c r="X9" s="318"/>
      <c r="Y9" s="317"/>
      <c r="Z9" s="317"/>
      <c r="AA9" s="317"/>
      <c r="AB9" s="317"/>
      <c r="AC9" s="317"/>
    </row>
    <row r="10" spans="2:29" s="319" customFormat="1" ht="13.5" customHeight="1" x14ac:dyDescent="0.2">
      <c r="B10" s="449" t="s">
        <v>497</v>
      </c>
      <c r="C10" s="447"/>
      <c r="D10" s="316"/>
      <c r="E10" s="316"/>
      <c r="F10" s="316"/>
      <c r="G10" s="317"/>
      <c r="H10" s="317"/>
      <c r="I10" s="317"/>
      <c r="J10" s="317"/>
      <c r="K10" s="317"/>
      <c r="L10" s="317"/>
      <c r="M10" s="317"/>
      <c r="N10" s="318"/>
      <c r="O10" s="317"/>
      <c r="P10" s="317"/>
      <c r="Q10" s="317"/>
      <c r="R10" s="317"/>
      <c r="S10" s="318"/>
      <c r="T10" s="317"/>
      <c r="U10" s="317"/>
      <c r="V10" s="317"/>
      <c r="W10" s="317"/>
      <c r="X10" s="318"/>
      <c r="Y10" s="317"/>
      <c r="Z10" s="317"/>
      <c r="AA10" s="317"/>
      <c r="AB10" s="317"/>
      <c r="AC10" s="317"/>
    </row>
    <row r="11" spans="2:29" s="319" customFormat="1" ht="13.5" customHeight="1" x14ac:dyDescent="0.2">
      <c r="B11" s="449" t="s">
        <v>498</v>
      </c>
      <c r="C11" s="447"/>
      <c r="D11" s="316"/>
      <c r="E11" s="316"/>
      <c r="F11" s="316"/>
      <c r="G11" s="317"/>
      <c r="H11" s="317"/>
      <c r="I11" s="317"/>
      <c r="J11" s="317"/>
      <c r="K11" s="317"/>
      <c r="L11" s="317"/>
      <c r="M11" s="317"/>
      <c r="N11" s="318"/>
      <c r="O11" s="317"/>
      <c r="P11" s="317"/>
      <c r="Q11" s="317"/>
      <c r="R11" s="317"/>
      <c r="S11" s="318"/>
      <c r="T11" s="317"/>
      <c r="U11" s="317"/>
      <c r="V11" s="317"/>
      <c r="W11" s="317"/>
      <c r="X11" s="318"/>
      <c r="Y11" s="317"/>
      <c r="Z11" s="317"/>
      <c r="AA11" s="317"/>
      <c r="AB11" s="317"/>
      <c r="AC11" s="317"/>
    </row>
    <row r="12" spans="2:29" ht="12.75" x14ac:dyDescent="0.2">
      <c r="B12" s="450" t="s">
        <v>416</v>
      </c>
      <c r="C12" s="757"/>
      <c r="D12" s="320"/>
      <c r="E12" s="320"/>
      <c r="F12" s="320"/>
      <c r="G12" s="321"/>
      <c r="H12" s="321"/>
      <c r="I12" s="321"/>
      <c r="J12" s="321"/>
      <c r="K12" s="321"/>
      <c r="L12" s="321"/>
      <c r="M12" s="321"/>
      <c r="N12" s="322"/>
      <c r="O12" s="321"/>
      <c r="P12" s="321"/>
      <c r="Q12" s="321"/>
      <c r="R12" s="321"/>
      <c r="S12" s="322"/>
      <c r="T12" s="321"/>
      <c r="U12" s="321"/>
      <c r="V12" s="321"/>
      <c r="W12" s="321"/>
      <c r="X12" s="322"/>
      <c r="Y12" s="321"/>
      <c r="Z12" s="321"/>
      <c r="AA12" s="321"/>
      <c r="AB12" s="321"/>
      <c r="AC12" s="321"/>
    </row>
    <row r="13" spans="2:29" ht="12.75" x14ac:dyDescent="0.2">
      <c r="B13" s="450" t="s">
        <v>679</v>
      </c>
      <c r="C13" s="757"/>
      <c r="D13" s="320"/>
      <c r="E13" s="320"/>
      <c r="F13" s="320"/>
      <c r="G13" s="321"/>
      <c r="H13" s="321"/>
      <c r="I13" s="321"/>
      <c r="J13" s="321"/>
      <c r="K13" s="321"/>
      <c r="L13" s="321"/>
      <c r="M13" s="321"/>
      <c r="N13" s="322"/>
      <c r="O13" s="321"/>
      <c r="P13" s="321"/>
      <c r="Q13" s="321"/>
      <c r="R13" s="321"/>
      <c r="S13" s="322"/>
      <c r="T13" s="321"/>
      <c r="U13" s="321"/>
      <c r="V13" s="321"/>
      <c r="W13" s="321"/>
      <c r="X13" s="322"/>
      <c r="Y13" s="321"/>
      <c r="Z13" s="321"/>
      <c r="AA13" s="321"/>
      <c r="AB13" s="321"/>
      <c r="AC13" s="321"/>
    </row>
    <row r="14" spans="2:29" ht="13.5" thickBot="1" x14ac:dyDescent="0.25">
      <c r="B14" s="451" t="s">
        <v>417</v>
      </c>
      <c r="C14" s="758"/>
      <c r="D14" s="324"/>
      <c r="E14" s="324"/>
      <c r="F14" s="324"/>
      <c r="G14" s="325"/>
      <c r="H14" s="325"/>
      <c r="I14" s="325"/>
      <c r="J14" s="325"/>
      <c r="K14" s="325"/>
      <c r="L14" s="325"/>
      <c r="M14" s="325"/>
      <c r="N14" s="326"/>
      <c r="O14" s="325"/>
      <c r="P14" s="325"/>
      <c r="Q14" s="325"/>
      <c r="R14" s="325"/>
      <c r="S14" s="326"/>
      <c r="T14" s="325"/>
      <c r="U14" s="325"/>
      <c r="V14" s="325"/>
      <c r="W14" s="325"/>
      <c r="X14" s="326"/>
      <c r="Y14" s="325"/>
      <c r="Z14" s="325"/>
      <c r="AA14" s="325"/>
      <c r="AB14" s="325"/>
      <c r="AC14" s="325"/>
    </row>
    <row r="15" spans="2:29" s="335" customFormat="1" ht="39.950000000000003" customHeight="1" x14ac:dyDescent="0.2">
      <c r="B15" s="327" t="s">
        <v>418</v>
      </c>
      <c r="C15" s="328" t="s">
        <v>419</v>
      </c>
      <c r="D15" s="329" t="s">
        <v>420</v>
      </c>
      <c r="E15" s="330" t="s">
        <v>421</v>
      </c>
      <c r="F15" s="329" t="s">
        <v>422</v>
      </c>
      <c r="G15" s="331" t="s">
        <v>423</v>
      </c>
      <c r="H15" s="331" t="s">
        <v>424</v>
      </c>
      <c r="I15" s="654">
        <f>C12</f>
        <v>0</v>
      </c>
      <c r="J15" s="332">
        <f>SUM(I15+1)</f>
        <v>1</v>
      </c>
      <c r="K15" s="332">
        <f t="shared" ref="K15:Q15" si="0">SUM(J15+1)</f>
        <v>2</v>
      </c>
      <c r="L15" s="332">
        <f t="shared" si="0"/>
        <v>3</v>
      </c>
      <c r="M15" s="332">
        <f t="shared" si="0"/>
        <v>4</v>
      </c>
      <c r="N15" s="332">
        <f t="shared" si="0"/>
        <v>5</v>
      </c>
      <c r="O15" s="332">
        <f t="shared" si="0"/>
        <v>6</v>
      </c>
      <c r="P15" s="333">
        <f t="shared" si="0"/>
        <v>7</v>
      </c>
      <c r="Q15" s="332">
        <f t="shared" si="0"/>
        <v>8</v>
      </c>
      <c r="R15" s="332">
        <f>SUM(Q15+1)</f>
        <v>9</v>
      </c>
      <c r="S15" s="333">
        <f t="shared" ref="S15:AC15" si="1">SUM(R15+1)</f>
        <v>10</v>
      </c>
      <c r="T15" s="332">
        <f t="shared" si="1"/>
        <v>11</v>
      </c>
      <c r="U15" s="332">
        <f t="shared" si="1"/>
        <v>12</v>
      </c>
      <c r="V15" s="332">
        <f t="shared" si="1"/>
        <v>13</v>
      </c>
      <c r="W15" s="333">
        <f t="shared" si="1"/>
        <v>14</v>
      </c>
      <c r="X15" s="333">
        <f t="shared" si="1"/>
        <v>15</v>
      </c>
      <c r="Y15" s="332">
        <f t="shared" si="1"/>
        <v>16</v>
      </c>
      <c r="Z15" s="332">
        <f t="shared" si="1"/>
        <v>17</v>
      </c>
      <c r="AA15" s="332">
        <f t="shared" si="1"/>
        <v>18</v>
      </c>
      <c r="AB15" s="332">
        <f t="shared" si="1"/>
        <v>19</v>
      </c>
      <c r="AC15" s="334">
        <f t="shared" si="1"/>
        <v>20</v>
      </c>
    </row>
    <row r="16" spans="2:29" ht="12.75" x14ac:dyDescent="0.2">
      <c r="B16" s="633" t="s">
        <v>425</v>
      </c>
      <c r="C16" s="634"/>
      <c r="D16" s="635"/>
      <c r="E16" s="635"/>
      <c r="F16" s="636"/>
      <c r="G16" s="637"/>
      <c r="H16" s="637"/>
      <c r="I16" s="638"/>
      <c r="J16" s="638"/>
      <c r="K16" s="638"/>
      <c r="L16" s="639"/>
      <c r="M16" s="638"/>
      <c r="N16" s="638"/>
      <c r="O16" s="638"/>
      <c r="P16" s="639"/>
      <c r="Q16" s="638"/>
      <c r="R16" s="639"/>
      <c r="S16" s="638"/>
      <c r="T16" s="638"/>
      <c r="U16" s="638"/>
      <c r="V16" s="638"/>
      <c r="W16" s="638"/>
      <c r="X16" s="638"/>
      <c r="Y16" s="638"/>
      <c r="Z16" s="638"/>
      <c r="AA16" s="638"/>
      <c r="AB16" s="638"/>
      <c r="AC16" s="640"/>
    </row>
    <row r="17" spans="2:29" ht="12.75" x14ac:dyDescent="0.2">
      <c r="B17" s="336" t="s">
        <v>426</v>
      </c>
      <c r="C17" s="337" t="s">
        <v>427</v>
      </c>
      <c r="D17" s="338"/>
      <c r="E17" s="624">
        <f>SUM(D17-C13)</f>
        <v>0</v>
      </c>
      <c r="F17" s="339"/>
      <c r="G17" s="340"/>
      <c r="H17" s="341"/>
      <c r="I17" s="342"/>
      <c r="J17" s="343"/>
      <c r="K17" s="342"/>
      <c r="L17" s="343"/>
      <c r="M17" s="342"/>
      <c r="N17" s="344"/>
      <c r="O17" s="345"/>
      <c r="P17" s="344"/>
      <c r="Q17" s="342"/>
      <c r="R17" s="343"/>
      <c r="S17" s="345"/>
      <c r="T17" s="343"/>
      <c r="U17" s="342"/>
      <c r="V17" s="343"/>
      <c r="W17" s="345"/>
      <c r="X17" s="344"/>
      <c r="Y17" s="342"/>
      <c r="Z17" s="342"/>
      <c r="AA17" s="342"/>
      <c r="AB17" s="342"/>
      <c r="AC17" s="346"/>
    </row>
    <row r="18" spans="2:29" ht="12.75" x14ac:dyDescent="0.2">
      <c r="B18" s="347" t="s">
        <v>428</v>
      </c>
      <c r="C18" s="337" t="s">
        <v>429</v>
      </c>
      <c r="D18" s="338"/>
      <c r="E18" s="624">
        <f>SUM(D18-C13)</f>
        <v>0</v>
      </c>
      <c r="F18" s="338"/>
      <c r="G18" s="348"/>
      <c r="H18" s="348"/>
      <c r="I18" s="349"/>
      <c r="J18" s="349"/>
      <c r="K18" s="349"/>
      <c r="L18" s="350"/>
      <c r="M18" s="349"/>
      <c r="N18" s="351"/>
      <c r="O18" s="351"/>
      <c r="P18" s="352"/>
      <c r="Q18" s="353"/>
      <c r="R18" s="350"/>
      <c r="S18" s="354"/>
      <c r="T18" s="349"/>
      <c r="U18" s="353"/>
      <c r="V18" s="353"/>
      <c r="W18" s="354"/>
      <c r="X18" s="354"/>
      <c r="Y18" s="353"/>
      <c r="Z18" s="353"/>
      <c r="AA18" s="353"/>
      <c r="AB18" s="353"/>
      <c r="AC18" s="355"/>
    </row>
    <row r="19" spans="2:29" ht="12" customHeight="1" x14ac:dyDescent="0.2">
      <c r="B19" s="347" t="s">
        <v>59</v>
      </c>
      <c r="C19" s="337" t="s">
        <v>430</v>
      </c>
      <c r="D19" s="338"/>
      <c r="E19" s="624">
        <f>SUM(D19-C13)</f>
        <v>0</v>
      </c>
      <c r="F19" s="338"/>
      <c r="G19" s="356"/>
      <c r="H19" s="356"/>
      <c r="I19" s="349"/>
      <c r="J19" s="349"/>
      <c r="K19" s="349"/>
      <c r="L19" s="350"/>
      <c r="M19" s="349"/>
      <c r="N19" s="351"/>
      <c r="O19" s="351"/>
      <c r="P19" s="352"/>
      <c r="Q19" s="349"/>
      <c r="R19" s="350"/>
      <c r="S19" s="351"/>
      <c r="T19" s="349"/>
      <c r="U19" s="349"/>
      <c r="V19" s="349"/>
      <c r="W19" s="351"/>
      <c r="X19" s="351"/>
      <c r="Y19" s="349"/>
      <c r="Z19" s="349"/>
      <c r="AA19" s="349"/>
      <c r="AB19" s="349"/>
      <c r="AC19" s="357"/>
    </row>
    <row r="20" spans="2:29" ht="12" customHeight="1" x14ac:dyDescent="0.2">
      <c r="B20" s="336" t="s">
        <v>431</v>
      </c>
      <c r="C20" s="337" t="s">
        <v>432</v>
      </c>
      <c r="D20" s="338"/>
      <c r="E20" s="624">
        <f>SUM(D20-C13)</f>
        <v>0</v>
      </c>
      <c r="F20" s="339"/>
      <c r="G20" s="340"/>
      <c r="H20" s="341"/>
      <c r="I20" s="342"/>
      <c r="J20" s="343"/>
      <c r="K20" s="342"/>
      <c r="L20" s="343"/>
      <c r="M20" s="342"/>
      <c r="N20" s="344"/>
      <c r="O20" s="345"/>
      <c r="P20" s="344"/>
      <c r="Q20" s="342"/>
      <c r="R20" s="343"/>
      <c r="S20" s="345"/>
      <c r="T20" s="343"/>
      <c r="U20" s="342"/>
      <c r="V20" s="343"/>
      <c r="W20" s="345"/>
      <c r="X20" s="344"/>
      <c r="Y20" s="342"/>
      <c r="Z20" s="342"/>
      <c r="AA20" s="342"/>
      <c r="AB20" s="342"/>
      <c r="AC20" s="346"/>
    </row>
    <row r="21" spans="2:29" ht="12" customHeight="1" x14ac:dyDescent="0.2">
      <c r="B21" s="358" t="s">
        <v>433</v>
      </c>
      <c r="C21" s="359"/>
      <c r="D21" s="360"/>
      <c r="E21" s="624">
        <f>SUM(D21-C13)</f>
        <v>0</v>
      </c>
      <c r="F21" s="338"/>
      <c r="G21" s="356"/>
      <c r="H21" s="356"/>
      <c r="I21" s="349"/>
      <c r="J21" s="349"/>
      <c r="K21" s="349"/>
      <c r="L21" s="350"/>
      <c r="M21" s="349"/>
      <c r="N21" s="351"/>
      <c r="O21" s="351"/>
      <c r="P21" s="352"/>
      <c r="Q21" s="349"/>
      <c r="R21" s="350"/>
      <c r="S21" s="351"/>
      <c r="T21" s="349"/>
      <c r="U21" s="349"/>
      <c r="V21" s="349"/>
      <c r="W21" s="351"/>
      <c r="X21" s="351"/>
      <c r="Y21" s="349"/>
      <c r="Z21" s="349"/>
      <c r="AA21" s="349"/>
      <c r="AB21" s="349"/>
      <c r="AC21" s="357"/>
    </row>
    <row r="22" spans="2:29" s="364" customFormat="1" ht="12" customHeight="1" thickBot="1" x14ac:dyDescent="0.25">
      <c r="B22" s="361" t="s">
        <v>434</v>
      </c>
      <c r="C22" s="362" t="s">
        <v>435</v>
      </c>
      <c r="D22" s="360"/>
      <c r="E22" s="624">
        <f>SUM(D22-C13)</f>
        <v>0</v>
      </c>
      <c r="F22" s="360"/>
      <c r="G22" s="363"/>
      <c r="H22" s="363"/>
      <c r="I22" s="351"/>
      <c r="J22" s="351"/>
      <c r="K22" s="351"/>
      <c r="L22" s="352"/>
      <c r="M22" s="351"/>
      <c r="N22" s="351"/>
      <c r="O22" s="351"/>
      <c r="P22" s="352"/>
      <c r="Q22" s="351"/>
      <c r="R22" s="352"/>
      <c r="S22" s="351"/>
      <c r="T22" s="351"/>
      <c r="U22" s="351"/>
      <c r="V22" s="351"/>
      <c r="W22" s="351"/>
      <c r="X22" s="351"/>
      <c r="Y22" s="351"/>
      <c r="Z22" s="351"/>
      <c r="AA22" s="351"/>
      <c r="AB22" s="351"/>
      <c r="AC22" s="357"/>
    </row>
    <row r="23" spans="2:29" ht="12.75" x14ac:dyDescent="0.2">
      <c r="B23" s="641" t="s">
        <v>436</v>
      </c>
      <c r="C23" s="642"/>
      <c r="D23" s="643"/>
      <c r="E23" s="643"/>
      <c r="F23" s="644"/>
      <c r="G23" s="645"/>
      <c r="H23" s="646"/>
      <c r="I23" s="644"/>
      <c r="J23" s="644"/>
      <c r="K23" s="644"/>
      <c r="L23" s="647"/>
      <c r="M23" s="644"/>
      <c r="N23" s="644"/>
      <c r="O23" s="644"/>
      <c r="P23" s="647"/>
      <c r="Q23" s="644"/>
      <c r="R23" s="647"/>
      <c r="S23" s="644"/>
      <c r="T23" s="644"/>
      <c r="U23" s="644"/>
      <c r="V23" s="644"/>
      <c r="W23" s="644"/>
      <c r="X23" s="644"/>
      <c r="Y23" s="644"/>
      <c r="Z23" s="644"/>
      <c r="AA23" s="644"/>
      <c r="AB23" s="644"/>
      <c r="AC23" s="648"/>
    </row>
    <row r="24" spans="2:29" ht="12" customHeight="1" x14ac:dyDescent="0.2">
      <c r="B24" s="347" t="s">
        <v>437</v>
      </c>
      <c r="C24" s="365" t="s">
        <v>438</v>
      </c>
      <c r="D24" s="338"/>
      <c r="E24" s="624">
        <f>SUM(D24-C13)</f>
        <v>0</v>
      </c>
      <c r="F24" s="338"/>
      <c r="G24" s="348"/>
      <c r="H24" s="348"/>
      <c r="I24" s="349"/>
      <c r="J24" s="349"/>
      <c r="K24" s="349"/>
      <c r="L24" s="350"/>
      <c r="M24" s="349"/>
      <c r="N24" s="351"/>
      <c r="O24" s="351"/>
      <c r="P24" s="352"/>
      <c r="Q24" s="353"/>
      <c r="R24" s="350"/>
      <c r="S24" s="354"/>
      <c r="T24" s="349"/>
      <c r="U24" s="353"/>
      <c r="V24" s="353"/>
      <c r="W24" s="354"/>
      <c r="X24" s="354"/>
      <c r="Y24" s="353"/>
      <c r="Z24" s="353"/>
      <c r="AA24" s="353"/>
      <c r="AB24" s="353"/>
      <c r="AC24" s="355"/>
    </row>
    <row r="25" spans="2:29" s="668" customFormat="1" ht="12" customHeight="1" x14ac:dyDescent="0.2">
      <c r="B25" s="358" t="s">
        <v>439</v>
      </c>
      <c r="C25" s="366" t="s">
        <v>440</v>
      </c>
      <c r="D25" s="360"/>
      <c r="E25" s="624">
        <f>SUM(D25-C13)</f>
        <v>0</v>
      </c>
      <c r="F25" s="338"/>
      <c r="G25" s="348"/>
      <c r="H25" s="348"/>
      <c r="I25" s="367"/>
      <c r="J25" s="367"/>
      <c r="K25" s="669"/>
      <c r="L25" s="367"/>
      <c r="M25" s="367"/>
      <c r="N25" s="368"/>
      <c r="O25" s="670"/>
      <c r="P25" s="368"/>
      <c r="Q25" s="669"/>
      <c r="R25" s="369"/>
      <c r="S25" s="368"/>
      <c r="T25" s="669"/>
      <c r="U25" s="367"/>
      <c r="V25" s="669"/>
      <c r="W25" s="368"/>
      <c r="X25" s="670"/>
      <c r="Y25" s="367"/>
      <c r="Z25" s="367"/>
      <c r="AA25" s="367"/>
      <c r="AB25" s="367"/>
      <c r="AC25" s="370"/>
    </row>
    <row r="26" spans="2:29" ht="12" customHeight="1" x14ac:dyDescent="0.2">
      <c r="B26" s="336" t="s">
        <v>441</v>
      </c>
      <c r="C26" s="655"/>
      <c r="D26" s="656"/>
      <c r="E26" s="657">
        <f>SUM(D26-C13)</f>
        <v>0</v>
      </c>
      <c r="F26" s="658"/>
      <c r="G26" s="659"/>
      <c r="H26" s="659"/>
      <c r="I26" s="660"/>
      <c r="J26" s="660"/>
      <c r="K26" s="660"/>
      <c r="L26" s="661"/>
      <c r="M26" s="660"/>
      <c r="N26" s="662"/>
      <c r="O26" s="662"/>
      <c r="P26" s="663"/>
      <c r="Q26" s="664"/>
      <c r="R26" s="661"/>
      <c r="S26" s="665"/>
      <c r="T26" s="660"/>
      <c r="U26" s="664"/>
      <c r="V26" s="664"/>
      <c r="W26" s="666"/>
      <c r="X26" s="662"/>
      <c r="Y26" s="664"/>
      <c r="Z26" s="664"/>
      <c r="AA26" s="664"/>
      <c r="AB26" s="664"/>
      <c r="AC26" s="667"/>
    </row>
    <row r="27" spans="2:29" ht="12" customHeight="1" x14ac:dyDescent="0.2">
      <c r="B27" s="347" t="s">
        <v>442</v>
      </c>
      <c r="C27" s="365" t="s">
        <v>443</v>
      </c>
      <c r="D27" s="360"/>
      <c r="E27" s="624">
        <f>SUM(D27-C13)</f>
        <v>0</v>
      </c>
      <c r="F27" s="338"/>
      <c r="G27" s="348"/>
      <c r="H27" s="348"/>
      <c r="I27" s="367"/>
      <c r="J27" s="349"/>
      <c r="K27" s="349"/>
      <c r="L27" s="349"/>
      <c r="M27" s="349"/>
      <c r="N27" s="351"/>
      <c r="O27" s="351"/>
      <c r="P27" s="351"/>
      <c r="Q27" s="353"/>
      <c r="R27" s="349"/>
      <c r="S27" s="354"/>
      <c r="T27" s="349"/>
      <c r="U27" s="349"/>
      <c r="V27" s="353"/>
      <c r="W27" s="354"/>
      <c r="X27" s="354"/>
      <c r="Y27" s="353"/>
      <c r="Z27" s="353"/>
      <c r="AA27" s="353"/>
      <c r="AB27" s="353"/>
      <c r="AC27" s="355"/>
    </row>
    <row r="28" spans="2:29" ht="12" customHeight="1" x14ac:dyDescent="0.2">
      <c r="B28" s="347" t="s">
        <v>444</v>
      </c>
      <c r="C28" s="365" t="s">
        <v>445</v>
      </c>
      <c r="D28" s="360"/>
      <c r="E28" s="624">
        <f>SUM(D28-C13)</f>
        <v>0</v>
      </c>
      <c r="F28" s="338"/>
      <c r="G28" s="348"/>
      <c r="H28" s="348"/>
      <c r="I28" s="349"/>
      <c r="J28" s="349"/>
      <c r="K28" s="349"/>
      <c r="L28" s="349"/>
      <c r="M28" s="349"/>
      <c r="N28" s="351"/>
      <c r="O28" s="351"/>
      <c r="P28" s="351"/>
      <c r="Q28" s="349"/>
      <c r="R28" s="349"/>
      <c r="S28" s="351"/>
      <c r="T28" s="349"/>
      <c r="U28" s="349"/>
      <c r="V28" s="349"/>
      <c r="W28" s="351"/>
      <c r="X28" s="351"/>
      <c r="Y28" s="349"/>
      <c r="Z28" s="349"/>
      <c r="AA28" s="349"/>
      <c r="AB28" s="349"/>
      <c r="AC28" s="357"/>
    </row>
    <row r="29" spans="2:29" ht="12" customHeight="1" x14ac:dyDescent="0.2">
      <c r="B29" s="347" t="s">
        <v>446</v>
      </c>
      <c r="C29" s="365" t="s">
        <v>447</v>
      </c>
      <c r="D29" s="360"/>
      <c r="E29" s="624">
        <f>SUM(D29-C13)</f>
        <v>0</v>
      </c>
      <c r="F29" s="338"/>
      <c r="G29" s="348"/>
      <c r="H29" s="348"/>
      <c r="I29" s="349"/>
      <c r="J29" s="349"/>
      <c r="K29" s="349"/>
      <c r="L29" s="350"/>
      <c r="M29" s="349"/>
      <c r="N29" s="351"/>
      <c r="O29" s="351"/>
      <c r="P29" s="352"/>
      <c r="Q29" s="353"/>
      <c r="R29" s="350"/>
      <c r="S29" s="345"/>
      <c r="T29" s="349"/>
      <c r="U29" s="353"/>
      <c r="V29" s="353"/>
      <c r="W29" s="354"/>
      <c r="X29" s="351"/>
      <c r="Y29" s="353"/>
      <c r="Z29" s="353"/>
      <c r="AA29" s="353"/>
      <c r="AB29" s="353"/>
      <c r="AC29" s="355"/>
    </row>
    <row r="30" spans="2:29" ht="12" customHeight="1" x14ac:dyDescent="0.2">
      <c r="B30" s="347" t="s">
        <v>448</v>
      </c>
      <c r="C30" s="365" t="s">
        <v>449</v>
      </c>
      <c r="D30" s="360"/>
      <c r="E30" s="624">
        <f>SUM(D30-C13)</f>
        <v>0</v>
      </c>
      <c r="F30" s="338"/>
      <c r="G30" s="348"/>
      <c r="H30" s="363"/>
      <c r="I30" s="349"/>
      <c r="J30" s="349"/>
      <c r="K30" s="349"/>
      <c r="L30" s="350"/>
      <c r="M30" s="349"/>
      <c r="N30" s="344"/>
      <c r="O30" s="349"/>
      <c r="P30" s="352"/>
      <c r="Q30" s="349"/>
      <c r="R30" s="350"/>
      <c r="S30" s="351"/>
      <c r="T30" s="353"/>
      <c r="U30" s="353"/>
      <c r="V30" s="353"/>
      <c r="W30" s="354"/>
      <c r="X30" s="354"/>
      <c r="Y30" s="353"/>
      <c r="Z30" s="353"/>
      <c r="AA30" s="353"/>
      <c r="AB30" s="353"/>
      <c r="AC30" s="357"/>
    </row>
    <row r="31" spans="2:29" ht="12" customHeight="1" x14ac:dyDescent="0.2">
      <c r="B31" s="347" t="s">
        <v>450</v>
      </c>
      <c r="C31" s="365" t="s">
        <v>451</v>
      </c>
      <c r="D31" s="360"/>
      <c r="E31" s="624">
        <f>SUM(D31-C13)</f>
        <v>0</v>
      </c>
      <c r="F31" s="338"/>
      <c r="G31" s="348"/>
      <c r="H31" s="348"/>
      <c r="I31" s="349"/>
      <c r="J31" s="349"/>
      <c r="K31" s="349"/>
      <c r="L31" s="350"/>
      <c r="M31" s="349"/>
      <c r="N31" s="351"/>
      <c r="O31" s="349"/>
      <c r="P31" s="352"/>
      <c r="Q31" s="353"/>
      <c r="R31" s="350"/>
      <c r="S31" s="354"/>
      <c r="T31" s="353"/>
      <c r="U31" s="353"/>
      <c r="V31" s="353"/>
      <c r="W31" s="354"/>
      <c r="X31" s="354"/>
      <c r="Y31" s="353"/>
      <c r="Z31" s="353"/>
      <c r="AA31" s="353"/>
      <c r="AB31" s="353"/>
      <c r="AC31" s="355"/>
    </row>
    <row r="32" spans="2:29" ht="12.75" x14ac:dyDescent="0.2">
      <c r="B32" s="633" t="s">
        <v>452</v>
      </c>
      <c r="C32" s="634"/>
      <c r="D32" s="635"/>
      <c r="E32" s="635"/>
      <c r="F32" s="636"/>
      <c r="G32" s="637"/>
      <c r="H32" s="637"/>
      <c r="I32" s="638"/>
      <c r="J32" s="638"/>
      <c r="K32" s="638"/>
      <c r="L32" s="639"/>
      <c r="M32" s="638"/>
      <c r="N32" s="638"/>
      <c r="O32" s="638"/>
      <c r="P32" s="639"/>
      <c r="Q32" s="638"/>
      <c r="R32" s="639"/>
      <c r="S32" s="638"/>
      <c r="T32" s="638"/>
      <c r="U32" s="638"/>
      <c r="V32" s="638"/>
      <c r="W32" s="638"/>
      <c r="X32" s="638"/>
      <c r="Y32" s="638"/>
      <c r="Z32" s="638"/>
      <c r="AA32" s="638"/>
      <c r="AB32" s="638"/>
      <c r="AC32" s="640"/>
    </row>
    <row r="33" spans="2:29" ht="12" customHeight="1" x14ac:dyDescent="0.2">
      <c r="B33" s="358" t="s">
        <v>453</v>
      </c>
      <c r="C33" s="359" t="s">
        <v>454</v>
      </c>
      <c r="D33" s="360"/>
      <c r="E33" s="624">
        <f>SUM(D33-C13)</f>
        <v>0</v>
      </c>
      <c r="F33" s="360"/>
      <c r="G33" s="363"/>
      <c r="H33" s="363"/>
      <c r="I33" s="351"/>
      <c r="J33" s="351"/>
      <c r="K33" s="351"/>
      <c r="L33" s="352"/>
      <c r="M33" s="351"/>
      <c r="N33" s="351"/>
      <c r="O33" s="351"/>
      <c r="P33" s="352"/>
      <c r="Q33" s="351"/>
      <c r="R33" s="352"/>
      <c r="S33" s="351"/>
      <c r="T33" s="351"/>
      <c r="U33" s="351"/>
      <c r="V33" s="351"/>
      <c r="W33" s="351"/>
      <c r="X33" s="351"/>
      <c r="Y33" s="351"/>
      <c r="Z33" s="351"/>
      <c r="AA33" s="351"/>
      <c r="AB33" s="351"/>
      <c r="AC33" s="357"/>
    </row>
    <row r="34" spans="2:29" ht="12" customHeight="1" x14ac:dyDescent="0.2">
      <c r="B34" s="347" t="s">
        <v>455</v>
      </c>
      <c r="C34" s="337"/>
      <c r="D34" s="360"/>
      <c r="E34" s="624">
        <f>SUM(D34-C13)</f>
        <v>0</v>
      </c>
      <c r="F34" s="338"/>
      <c r="G34" s="348"/>
      <c r="H34" s="348"/>
      <c r="I34" s="349"/>
      <c r="J34" s="349"/>
      <c r="K34" s="363"/>
      <c r="L34" s="350"/>
      <c r="M34" s="349"/>
      <c r="N34" s="351"/>
      <c r="O34" s="349"/>
      <c r="P34" s="363"/>
      <c r="Q34" s="349"/>
      <c r="R34" s="342"/>
      <c r="S34" s="363"/>
      <c r="T34" s="349"/>
      <c r="U34" s="349"/>
      <c r="V34" s="349"/>
      <c r="W34" s="363"/>
      <c r="X34" s="351"/>
      <c r="Y34" s="363"/>
      <c r="Z34" s="349"/>
      <c r="AA34" s="349"/>
      <c r="AB34" s="349"/>
      <c r="AC34" s="357"/>
    </row>
    <row r="35" spans="2:29" ht="12" customHeight="1" x14ac:dyDescent="0.2">
      <c r="B35" s="347" t="s">
        <v>456</v>
      </c>
      <c r="C35" s="337"/>
      <c r="D35" s="360"/>
      <c r="E35" s="624">
        <f>SUM(D35-C13)</f>
        <v>0</v>
      </c>
      <c r="F35" s="338"/>
      <c r="G35" s="348"/>
      <c r="H35" s="348"/>
      <c r="I35" s="349"/>
      <c r="J35" s="349"/>
      <c r="K35" s="363"/>
      <c r="L35" s="350"/>
      <c r="M35" s="349"/>
      <c r="N35" s="351"/>
      <c r="O35" s="349"/>
      <c r="P35" s="363"/>
      <c r="Q35" s="349"/>
      <c r="R35" s="343"/>
      <c r="S35" s="363"/>
      <c r="T35" s="349"/>
      <c r="U35" s="349"/>
      <c r="V35" s="349"/>
      <c r="W35" s="363"/>
      <c r="X35" s="351"/>
      <c r="Y35" s="363"/>
      <c r="Z35" s="349"/>
      <c r="AA35" s="349"/>
      <c r="AB35" s="349"/>
      <c r="AC35" s="357"/>
    </row>
    <row r="36" spans="2:29" ht="12" customHeight="1" x14ac:dyDescent="0.2">
      <c r="B36" s="347" t="s">
        <v>457</v>
      </c>
      <c r="C36" s="337" t="s">
        <v>458</v>
      </c>
      <c r="D36" s="360"/>
      <c r="E36" s="624">
        <f>SUM(D36-C13)</f>
        <v>0</v>
      </c>
      <c r="F36" s="338"/>
      <c r="G36" s="348"/>
      <c r="H36" s="348"/>
      <c r="I36" s="349"/>
      <c r="J36" s="349"/>
      <c r="K36" s="349"/>
      <c r="L36" s="350"/>
      <c r="M36" s="349"/>
      <c r="N36" s="351"/>
      <c r="O36" s="349"/>
      <c r="P36" s="351"/>
      <c r="Q36" s="349"/>
      <c r="R36" s="350"/>
      <c r="S36" s="351"/>
      <c r="T36" s="349"/>
      <c r="U36" s="349"/>
      <c r="V36" s="349"/>
      <c r="W36" s="351"/>
      <c r="X36" s="351"/>
      <c r="Y36" s="349"/>
      <c r="Z36" s="349"/>
      <c r="AA36" s="349"/>
      <c r="AB36" s="349"/>
      <c r="AC36" s="357"/>
    </row>
    <row r="37" spans="2:29" ht="12" customHeight="1" x14ac:dyDescent="0.2">
      <c r="B37" s="347" t="s">
        <v>459</v>
      </c>
      <c r="C37" s="337" t="s">
        <v>460</v>
      </c>
      <c r="D37" s="360"/>
      <c r="E37" s="624">
        <f>SUM(D37-C13)</f>
        <v>0</v>
      </c>
      <c r="F37" s="338"/>
      <c r="G37" s="348"/>
      <c r="H37" s="348"/>
      <c r="I37" s="349"/>
      <c r="J37" s="349"/>
      <c r="K37" s="349"/>
      <c r="L37" s="350"/>
      <c r="M37" s="349"/>
      <c r="N37" s="351"/>
      <c r="O37" s="349"/>
      <c r="P37" s="352"/>
      <c r="Q37" s="349"/>
      <c r="R37" s="350"/>
      <c r="S37" s="351"/>
      <c r="T37" s="349"/>
      <c r="U37" s="349"/>
      <c r="V37" s="349"/>
      <c r="W37" s="351"/>
      <c r="X37" s="351"/>
      <c r="Y37" s="349"/>
      <c r="Z37" s="349"/>
      <c r="AA37" s="349"/>
      <c r="AB37" s="349"/>
      <c r="AC37" s="357"/>
    </row>
    <row r="38" spans="2:29" ht="12" customHeight="1" x14ac:dyDescent="0.2">
      <c r="B38" s="347" t="s">
        <v>461</v>
      </c>
      <c r="C38" s="337" t="s">
        <v>462</v>
      </c>
      <c r="D38" s="360"/>
      <c r="E38" s="624">
        <f>SUM(D38-C13)</f>
        <v>0</v>
      </c>
      <c r="F38" s="338"/>
      <c r="G38" s="348"/>
      <c r="H38" s="348"/>
      <c r="I38" s="349"/>
      <c r="J38" s="349"/>
      <c r="K38" s="349"/>
      <c r="L38" s="350"/>
      <c r="M38" s="349"/>
      <c r="N38" s="351"/>
      <c r="O38" s="349"/>
      <c r="P38" s="352"/>
      <c r="Q38" s="349"/>
      <c r="R38" s="350"/>
      <c r="S38" s="351"/>
      <c r="T38" s="349"/>
      <c r="U38" s="349"/>
      <c r="V38" s="349"/>
      <c r="W38" s="351"/>
      <c r="X38" s="351"/>
      <c r="Y38" s="349"/>
      <c r="Z38" s="349"/>
      <c r="AA38" s="349"/>
      <c r="AB38" s="349"/>
      <c r="AC38" s="357"/>
    </row>
    <row r="39" spans="2:29" ht="12" customHeight="1" x14ac:dyDescent="0.2">
      <c r="B39" s="347" t="s">
        <v>463</v>
      </c>
      <c r="C39" s="337" t="s">
        <v>464</v>
      </c>
      <c r="D39" s="360"/>
      <c r="E39" s="624">
        <f>SUM(D39-C13)</f>
        <v>0</v>
      </c>
      <c r="F39" s="338"/>
      <c r="G39" s="348"/>
      <c r="H39" s="348"/>
      <c r="I39" s="349"/>
      <c r="J39" s="349"/>
      <c r="K39" s="349"/>
      <c r="L39" s="350"/>
      <c r="M39" s="349"/>
      <c r="N39" s="351"/>
      <c r="O39" s="349"/>
      <c r="P39" s="352"/>
      <c r="Q39" s="349"/>
      <c r="R39" s="350"/>
      <c r="S39" s="351"/>
      <c r="T39" s="349"/>
      <c r="U39" s="349"/>
      <c r="V39" s="349"/>
      <c r="W39" s="351"/>
      <c r="X39" s="351"/>
      <c r="Y39" s="349"/>
      <c r="Z39" s="349"/>
      <c r="AA39" s="349"/>
      <c r="AB39" s="349"/>
      <c r="AC39" s="357"/>
    </row>
    <row r="40" spans="2:29" ht="12" customHeight="1" x14ac:dyDescent="0.2">
      <c r="B40" s="347" t="s">
        <v>465</v>
      </c>
      <c r="C40" s="337" t="s">
        <v>466</v>
      </c>
      <c r="D40" s="360"/>
      <c r="E40" s="624">
        <f>SUM(D40-C13)</f>
        <v>0</v>
      </c>
      <c r="F40" s="338"/>
      <c r="G40" s="348"/>
      <c r="H40" s="348"/>
      <c r="I40" s="349"/>
      <c r="J40" s="349"/>
      <c r="K40" s="349"/>
      <c r="L40" s="350"/>
      <c r="M40" s="349"/>
      <c r="N40" s="351"/>
      <c r="O40" s="349"/>
      <c r="P40" s="352"/>
      <c r="Q40" s="349"/>
      <c r="R40" s="350"/>
      <c r="S40" s="351"/>
      <c r="T40" s="349"/>
      <c r="U40" s="349"/>
      <c r="V40" s="349"/>
      <c r="W40" s="351"/>
      <c r="X40" s="351"/>
      <c r="Y40" s="349"/>
      <c r="Z40" s="349"/>
      <c r="AA40" s="349"/>
      <c r="AB40" s="349"/>
      <c r="AC40" s="357"/>
    </row>
    <row r="41" spans="2:29" ht="12" customHeight="1" x14ac:dyDescent="0.2">
      <c r="B41" s="347" t="s">
        <v>467</v>
      </c>
      <c r="C41" s="337" t="s">
        <v>468</v>
      </c>
      <c r="D41" s="360"/>
      <c r="E41" s="624">
        <f>SUM(D41-C13)</f>
        <v>0</v>
      </c>
      <c r="F41" s="338"/>
      <c r="G41" s="348"/>
      <c r="H41" s="348"/>
      <c r="I41" s="349"/>
      <c r="J41" s="349"/>
      <c r="K41" s="349"/>
      <c r="L41" s="350"/>
      <c r="M41" s="349"/>
      <c r="N41" s="351"/>
      <c r="O41" s="349"/>
      <c r="P41" s="352"/>
      <c r="Q41" s="349"/>
      <c r="R41" s="350"/>
      <c r="S41" s="351"/>
      <c r="T41" s="349"/>
      <c r="U41" s="349"/>
      <c r="V41" s="349"/>
      <c r="W41" s="351"/>
      <c r="X41" s="351"/>
      <c r="Y41" s="349"/>
      <c r="Z41" s="349"/>
      <c r="AA41" s="349"/>
      <c r="AB41" s="349"/>
      <c r="AC41" s="357"/>
    </row>
    <row r="42" spans="2:29" ht="12" customHeight="1" x14ac:dyDescent="0.2">
      <c r="B42" s="347" t="s">
        <v>469</v>
      </c>
      <c r="C42" s="337" t="s">
        <v>470</v>
      </c>
      <c r="D42" s="360"/>
      <c r="E42" s="624">
        <f>SUM(D42-C13)</f>
        <v>0</v>
      </c>
      <c r="F42" s="338"/>
      <c r="G42" s="356"/>
      <c r="H42" s="348"/>
      <c r="I42" s="349"/>
      <c r="J42" s="349"/>
      <c r="K42" s="349"/>
      <c r="L42" s="350"/>
      <c r="M42" s="349"/>
      <c r="N42" s="351"/>
      <c r="O42" s="349"/>
      <c r="P42" s="352"/>
      <c r="Q42" s="349"/>
      <c r="R42" s="350"/>
      <c r="S42" s="351"/>
      <c r="T42" s="349"/>
      <c r="U42" s="349"/>
      <c r="V42" s="349"/>
      <c r="W42" s="351"/>
      <c r="X42" s="351"/>
      <c r="Y42" s="349"/>
      <c r="Z42" s="349"/>
      <c r="AA42" s="349"/>
      <c r="AB42" s="349"/>
      <c r="AC42" s="357"/>
    </row>
    <row r="43" spans="2:29" ht="12" customHeight="1" x14ac:dyDescent="0.2">
      <c r="B43" s="347" t="s">
        <v>471</v>
      </c>
      <c r="C43" s="337" t="s">
        <v>472</v>
      </c>
      <c r="D43" s="360"/>
      <c r="E43" s="624">
        <f>SUM(D43-C13)</f>
        <v>0</v>
      </c>
      <c r="F43" s="338"/>
      <c r="G43" s="356"/>
      <c r="H43" s="348"/>
      <c r="I43" s="349"/>
      <c r="J43" s="349"/>
      <c r="K43" s="349"/>
      <c r="L43" s="350"/>
      <c r="M43" s="349"/>
      <c r="N43" s="351"/>
      <c r="O43" s="349"/>
      <c r="P43" s="352"/>
      <c r="Q43" s="349"/>
      <c r="R43" s="350"/>
      <c r="S43" s="351"/>
      <c r="T43" s="349"/>
      <c r="U43" s="349"/>
      <c r="V43" s="349"/>
      <c r="W43" s="351"/>
      <c r="X43" s="351"/>
      <c r="Y43" s="349"/>
      <c r="Z43" s="349"/>
      <c r="AA43" s="349"/>
      <c r="AB43" s="349"/>
      <c r="AC43" s="357"/>
    </row>
    <row r="44" spans="2:29" ht="12" customHeight="1" x14ac:dyDescent="0.2">
      <c r="B44" s="347" t="s">
        <v>473</v>
      </c>
      <c r="C44" s="337" t="s">
        <v>474</v>
      </c>
      <c r="D44" s="360"/>
      <c r="E44" s="624">
        <f>SUM(D44-C13)</f>
        <v>0</v>
      </c>
      <c r="F44" s="338"/>
      <c r="G44" s="356"/>
      <c r="H44" s="348"/>
      <c r="I44" s="349"/>
      <c r="J44" s="349"/>
      <c r="K44" s="349"/>
      <c r="L44" s="350"/>
      <c r="M44" s="349"/>
      <c r="N44" s="351"/>
      <c r="O44" s="349"/>
      <c r="P44" s="352"/>
      <c r="Q44" s="349"/>
      <c r="R44" s="350"/>
      <c r="S44" s="351"/>
      <c r="T44" s="349"/>
      <c r="U44" s="349"/>
      <c r="V44" s="349"/>
      <c r="W44" s="351"/>
      <c r="X44" s="351"/>
      <c r="Y44" s="349"/>
      <c r="Z44" s="349"/>
      <c r="AA44" s="349"/>
      <c r="AB44" s="349"/>
      <c r="AC44" s="357"/>
    </row>
    <row r="45" spans="2:29" ht="12" customHeight="1" x14ac:dyDescent="0.2">
      <c r="B45" s="347" t="s">
        <v>475</v>
      </c>
      <c r="C45" s="337" t="s">
        <v>476</v>
      </c>
      <c r="D45" s="338"/>
      <c r="E45" s="624">
        <f>SUM(D45-C13)</f>
        <v>0</v>
      </c>
      <c r="F45" s="338"/>
      <c r="G45" s="356"/>
      <c r="H45" s="356"/>
      <c r="I45" s="349"/>
      <c r="J45" s="349"/>
      <c r="K45" s="349"/>
      <c r="L45" s="350"/>
      <c r="M45" s="349"/>
      <c r="N45" s="351"/>
      <c r="O45" s="349"/>
      <c r="P45" s="352"/>
      <c r="Q45" s="349"/>
      <c r="R45" s="350"/>
      <c r="S45" s="351"/>
      <c r="T45" s="349"/>
      <c r="U45" s="349"/>
      <c r="V45" s="349"/>
      <c r="W45" s="351"/>
      <c r="X45" s="351"/>
      <c r="Y45" s="351"/>
      <c r="Z45" s="351"/>
      <c r="AA45" s="351"/>
      <c r="AB45" s="351"/>
      <c r="AC45" s="357"/>
    </row>
    <row r="46" spans="2:29" ht="12.75" x14ac:dyDescent="0.2">
      <c r="B46" s="633" t="s">
        <v>477</v>
      </c>
      <c r="C46" s="634"/>
      <c r="D46" s="635"/>
      <c r="E46" s="635"/>
      <c r="F46" s="635"/>
      <c r="G46" s="649"/>
      <c r="H46" s="649"/>
      <c r="I46" s="650"/>
      <c r="J46" s="650"/>
      <c r="K46" s="650"/>
      <c r="L46" s="651"/>
      <c r="M46" s="650"/>
      <c r="N46" s="650"/>
      <c r="O46" s="650"/>
      <c r="P46" s="651"/>
      <c r="Q46" s="650"/>
      <c r="R46" s="651"/>
      <c r="S46" s="650"/>
      <c r="T46" s="650"/>
      <c r="U46" s="650"/>
      <c r="V46" s="650"/>
      <c r="W46" s="650"/>
      <c r="X46" s="650"/>
      <c r="Y46" s="650"/>
      <c r="Z46" s="650"/>
      <c r="AA46" s="650"/>
      <c r="AB46" s="650"/>
      <c r="AC46" s="652"/>
    </row>
    <row r="47" spans="2:29" ht="12" customHeight="1" x14ac:dyDescent="0.2">
      <c r="B47" s="347" t="s">
        <v>478</v>
      </c>
      <c r="C47" s="337" t="s">
        <v>479</v>
      </c>
      <c r="D47" s="360"/>
      <c r="E47" s="624">
        <f>SUM(D47-C13)</f>
        <v>0</v>
      </c>
      <c r="F47" s="338"/>
      <c r="G47" s="371"/>
      <c r="H47" s="356"/>
      <c r="I47" s="349"/>
      <c r="J47" s="349"/>
      <c r="K47" s="349"/>
      <c r="L47" s="350"/>
      <c r="M47" s="349"/>
      <c r="N47" s="351"/>
      <c r="O47" s="351"/>
      <c r="P47" s="352"/>
      <c r="Q47" s="349"/>
      <c r="R47" s="350"/>
      <c r="S47" s="351"/>
      <c r="T47" s="349"/>
      <c r="U47" s="349"/>
      <c r="V47" s="349"/>
      <c r="W47" s="351"/>
      <c r="X47" s="351"/>
      <c r="Y47" s="349"/>
      <c r="Z47" s="349"/>
      <c r="AA47" s="349"/>
      <c r="AB47" s="349"/>
      <c r="AC47" s="357"/>
    </row>
    <row r="48" spans="2:29" ht="12" customHeight="1" x14ac:dyDescent="0.2">
      <c r="B48" s="358" t="s">
        <v>480</v>
      </c>
      <c r="C48" s="359" t="s">
        <v>481</v>
      </c>
      <c r="D48" s="360"/>
      <c r="E48" s="624">
        <f>SUM(D48-C13)</f>
        <v>0</v>
      </c>
      <c r="F48" s="338"/>
      <c r="G48" s="356"/>
      <c r="H48" s="356"/>
      <c r="I48" s="349"/>
      <c r="J48" s="349"/>
      <c r="K48" s="349"/>
      <c r="L48" s="350"/>
      <c r="M48" s="349"/>
      <c r="N48" s="351"/>
      <c r="O48" s="351"/>
      <c r="P48" s="372"/>
      <c r="Q48" s="349"/>
      <c r="R48" s="350"/>
      <c r="S48" s="351"/>
      <c r="T48" s="349"/>
      <c r="U48" s="349"/>
      <c r="V48" s="349"/>
      <c r="W48" s="351"/>
      <c r="X48" s="351"/>
      <c r="Y48" s="349"/>
      <c r="Z48" s="349"/>
      <c r="AA48" s="349"/>
      <c r="AB48" s="349"/>
      <c r="AC48" s="357"/>
    </row>
    <row r="49" spans="2:29" ht="12" customHeight="1" x14ac:dyDescent="0.2">
      <c r="B49" s="358" t="s">
        <v>482</v>
      </c>
      <c r="C49" s="359" t="s">
        <v>483</v>
      </c>
      <c r="D49" s="360"/>
      <c r="E49" s="624">
        <f>SUM(D49-C13)</f>
        <v>0</v>
      </c>
      <c r="F49" s="338"/>
      <c r="G49" s="356"/>
      <c r="H49" s="356"/>
      <c r="I49" s="349"/>
      <c r="J49" s="349"/>
      <c r="K49" s="349"/>
      <c r="L49" s="350"/>
      <c r="M49" s="349"/>
      <c r="N49" s="351"/>
      <c r="O49" s="351"/>
      <c r="P49" s="352"/>
      <c r="Q49" s="349"/>
      <c r="R49" s="350"/>
      <c r="S49" s="351"/>
      <c r="T49" s="349"/>
      <c r="U49" s="349"/>
      <c r="V49" s="349"/>
      <c r="W49" s="351"/>
      <c r="X49" s="351"/>
      <c r="Y49" s="349"/>
      <c r="Z49" s="349"/>
      <c r="AA49" s="349"/>
      <c r="AB49" s="349"/>
      <c r="AC49" s="357"/>
    </row>
    <row r="50" spans="2:29" ht="12" customHeight="1" x14ac:dyDescent="0.2">
      <c r="B50" s="358" t="s">
        <v>484</v>
      </c>
      <c r="C50" s="359"/>
      <c r="D50" s="360"/>
      <c r="E50" s="624">
        <f>SUM(D50-C13)</f>
        <v>0</v>
      </c>
      <c r="F50" s="338"/>
      <c r="G50" s="356"/>
      <c r="H50" s="356"/>
      <c r="I50" s="349"/>
      <c r="J50" s="349"/>
      <c r="K50" s="349"/>
      <c r="L50" s="350"/>
      <c r="M50" s="349"/>
      <c r="N50" s="351"/>
      <c r="O50" s="351"/>
      <c r="P50" s="352"/>
      <c r="Q50" s="349"/>
      <c r="R50" s="350"/>
      <c r="S50" s="351"/>
      <c r="T50" s="349"/>
      <c r="U50" s="349"/>
      <c r="V50" s="349"/>
      <c r="W50" s="351"/>
      <c r="X50" s="351"/>
      <c r="Y50" s="349"/>
      <c r="Z50" s="349"/>
      <c r="AA50" s="349"/>
      <c r="AB50" s="349"/>
      <c r="AC50" s="357"/>
    </row>
    <row r="51" spans="2:29" ht="12" customHeight="1" thickBot="1" x14ac:dyDescent="0.25">
      <c r="B51" s="373" t="s">
        <v>485</v>
      </c>
      <c r="C51" s="374" t="s">
        <v>486</v>
      </c>
      <c r="D51" s="375"/>
      <c r="E51" s="624">
        <f>SUM(D51-C13)</f>
        <v>0</v>
      </c>
      <c r="F51" s="376"/>
      <c r="G51" s="377"/>
      <c r="H51" s="377"/>
      <c r="I51" s="378"/>
      <c r="J51" s="378"/>
      <c r="K51" s="378"/>
      <c r="L51" s="379"/>
      <c r="M51" s="378"/>
      <c r="N51" s="380"/>
      <c r="O51" s="380"/>
      <c r="P51" s="381"/>
      <c r="Q51" s="378"/>
      <c r="R51" s="379"/>
      <c r="S51" s="380"/>
      <c r="T51" s="378"/>
      <c r="U51" s="378"/>
      <c r="V51" s="378"/>
      <c r="W51" s="380"/>
      <c r="X51" s="380"/>
      <c r="Y51" s="378"/>
      <c r="Z51" s="378"/>
      <c r="AA51" s="378"/>
      <c r="AB51" s="378"/>
      <c r="AC51" s="382"/>
    </row>
    <row r="52" spans="2:29" ht="12.75" x14ac:dyDescent="0.2">
      <c r="B52" s="383"/>
      <c r="C52" s="384" t="s">
        <v>487</v>
      </c>
      <c r="D52" s="385"/>
      <c r="E52" s="386"/>
      <c r="F52" s="387"/>
      <c r="G52" s="388"/>
      <c r="H52" s="388"/>
      <c r="I52" s="631">
        <f t="shared" ref="I52:R52" si="2">SUM(I17:I51)</f>
        <v>0</v>
      </c>
      <c r="J52" s="631">
        <f t="shared" si="2"/>
        <v>0</v>
      </c>
      <c r="K52" s="631">
        <f t="shared" si="2"/>
        <v>0</v>
      </c>
      <c r="L52" s="631">
        <f t="shared" si="2"/>
        <v>0</v>
      </c>
      <c r="M52" s="631">
        <f t="shared" si="2"/>
        <v>0</v>
      </c>
      <c r="N52" s="631">
        <f t="shared" si="2"/>
        <v>0</v>
      </c>
      <c r="O52" s="631">
        <f t="shared" si="2"/>
        <v>0</v>
      </c>
      <c r="P52" s="631">
        <f t="shared" si="2"/>
        <v>0</v>
      </c>
      <c r="Q52" s="631">
        <f t="shared" si="2"/>
        <v>0</v>
      </c>
      <c r="R52" s="631">
        <f t="shared" si="2"/>
        <v>0</v>
      </c>
      <c r="S52" s="631">
        <f t="shared" ref="S52:AB52" si="3">SUM(S17:S51)</f>
        <v>0</v>
      </c>
      <c r="T52" s="631">
        <f t="shared" si="3"/>
        <v>0</v>
      </c>
      <c r="U52" s="631">
        <f t="shared" si="3"/>
        <v>0</v>
      </c>
      <c r="V52" s="631">
        <f t="shared" si="3"/>
        <v>0</v>
      </c>
      <c r="W52" s="631">
        <f t="shared" si="3"/>
        <v>0</v>
      </c>
      <c r="X52" s="631">
        <f t="shared" si="3"/>
        <v>0</v>
      </c>
      <c r="Y52" s="631">
        <f t="shared" si="3"/>
        <v>0</v>
      </c>
      <c r="Z52" s="631">
        <f t="shared" si="3"/>
        <v>0</v>
      </c>
      <c r="AA52" s="631">
        <f t="shared" si="3"/>
        <v>0</v>
      </c>
      <c r="AB52" s="631">
        <f t="shared" si="3"/>
        <v>0</v>
      </c>
      <c r="AC52" s="632">
        <f>SUM(AC17:AC51)</f>
        <v>0</v>
      </c>
    </row>
    <row r="53" spans="2:29" s="397" customFormat="1" ht="12.75" x14ac:dyDescent="0.2">
      <c r="B53" s="389"/>
      <c r="C53" s="390" t="s">
        <v>488</v>
      </c>
      <c r="D53" s="391"/>
      <c r="E53" s="392"/>
      <c r="F53" s="393"/>
      <c r="G53" s="394"/>
      <c r="H53" s="395">
        <v>0.03</v>
      </c>
      <c r="I53" s="396">
        <v>1</v>
      </c>
      <c r="J53" s="396">
        <f>I53*1.03</f>
        <v>1.03</v>
      </c>
      <c r="K53" s="396">
        <f>J53*1.03</f>
        <v>1.0609</v>
      </c>
      <c r="L53" s="396">
        <f t="shared" ref="L53:AB53" si="4">K53*1.03</f>
        <v>1.092727</v>
      </c>
      <c r="M53" s="396">
        <f t="shared" si="4"/>
        <v>1.1255088100000001</v>
      </c>
      <c r="N53" s="396">
        <f t="shared" si="4"/>
        <v>1.1592740743000001</v>
      </c>
      <c r="O53" s="396">
        <f t="shared" si="4"/>
        <v>1.1940522965290001</v>
      </c>
      <c r="P53" s="396">
        <f t="shared" si="4"/>
        <v>1.2298738654248702</v>
      </c>
      <c r="Q53" s="396">
        <f t="shared" si="4"/>
        <v>1.2667700813876164</v>
      </c>
      <c r="R53" s="396">
        <f t="shared" si="4"/>
        <v>1.3047731838292449</v>
      </c>
      <c r="S53" s="396">
        <f t="shared" si="4"/>
        <v>1.3439163793441222</v>
      </c>
      <c r="T53" s="396">
        <f t="shared" si="4"/>
        <v>1.3842338707244459</v>
      </c>
      <c r="U53" s="396">
        <f t="shared" si="4"/>
        <v>1.4257608868461793</v>
      </c>
      <c r="V53" s="396">
        <f t="shared" si="4"/>
        <v>1.4685337134515648</v>
      </c>
      <c r="W53" s="396">
        <f t="shared" si="4"/>
        <v>1.5125897248551119</v>
      </c>
      <c r="X53" s="396">
        <f t="shared" si="4"/>
        <v>1.5579674166007653</v>
      </c>
      <c r="Y53" s="396">
        <f t="shared" si="4"/>
        <v>1.6047064390987884</v>
      </c>
      <c r="Z53" s="396">
        <f t="shared" si="4"/>
        <v>1.652847632271752</v>
      </c>
      <c r="AA53" s="396">
        <f t="shared" si="4"/>
        <v>1.7024330612399046</v>
      </c>
      <c r="AB53" s="396">
        <f t="shared" si="4"/>
        <v>1.7535060530771018</v>
      </c>
      <c r="AC53" s="673">
        <f>AB53*1.03</f>
        <v>1.806111234669415</v>
      </c>
    </row>
    <row r="54" spans="2:29" ht="12.75" x14ac:dyDescent="0.2">
      <c r="B54" s="383"/>
      <c r="C54" s="398" t="s">
        <v>489</v>
      </c>
      <c r="D54" s="399"/>
      <c r="E54" s="338"/>
      <c r="F54" s="400"/>
      <c r="G54" s="401"/>
      <c r="H54" s="395"/>
      <c r="I54" s="671">
        <f>I52*I53</f>
        <v>0</v>
      </c>
      <c r="J54" s="674">
        <f t="shared" ref="J54:AC54" si="5">J52*J53</f>
        <v>0</v>
      </c>
      <c r="K54" s="674">
        <f t="shared" si="5"/>
        <v>0</v>
      </c>
      <c r="L54" s="674">
        <f t="shared" si="5"/>
        <v>0</v>
      </c>
      <c r="M54" s="674">
        <f t="shared" si="5"/>
        <v>0</v>
      </c>
      <c r="N54" s="674">
        <f t="shared" si="5"/>
        <v>0</v>
      </c>
      <c r="O54" s="674">
        <f t="shared" si="5"/>
        <v>0</v>
      </c>
      <c r="P54" s="674">
        <f t="shared" si="5"/>
        <v>0</v>
      </c>
      <c r="Q54" s="674">
        <f t="shared" si="5"/>
        <v>0</v>
      </c>
      <c r="R54" s="674">
        <f t="shared" si="5"/>
        <v>0</v>
      </c>
      <c r="S54" s="674">
        <f t="shared" si="5"/>
        <v>0</v>
      </c>
      <c r="T54" s="674">
        <f t="shared" si="5"/>
        <v>0</v>
      </c>
      <c r="U54" s="674">
        <f t="shared" si="5"/>
        <v>0</v>
      </c>
      <c r="V54" s="674">
        <f t="shared" si="5"/>
        <v>0</v>
      </c>
      <c r="W54" s="674">
        <f t="shared" si="5"/>
        <v>0</v>
      </c>
      <c r="X54" s="674">
        <f t="shared" si="5"/>
        <v>0</v>
      </c>
      <c r="Y54" s="674">
        <f t="shared" si="5"/>
        <v>0</v>
      </c>
      <c r="Z54" s="674">
        <f t="shared" si="5"/>
        <v>0</v>
      </c>
      <c r="AA54" s="674">
        <f t="shared" si="5"/>
        <v>0</v>
      </c>
      <c r="AB54" s="674">
        <f t="shared" si="5"/>
        <v>0</v>
      </c>
      <c r="AC54" s="675">
        <f t="shared" si="5"/>
        <v>0</v>
      </c>
    </row>
    <row r="55" spans="2:29" ht="12.75" x14ac:dyDescent="0.2">
      <c r="B55" s="383"/>
      <c r="C55" s="361" t="s">
        <v>490</v>
      </c>
      <c r="D55" s="402"/>
      <c r="E55" s="360"/>
      <c r="F55" s="400"/>
      <c r="G55" s="394">
        <v>8.8999999999999996E-2</v>
      </c>
      <c r="H55" s="395"/>
      <c r="I55" s="672">
        <f>I54*$G$55</f>
        <v>0</v>
      </c>
      <c r="J55" s="676">
        <f t="shared" ref="J55:AC55" si="6">J54*$G$55</f>
        <v>0</v>
      </c>
      <c r="K55" s="676">
        <f t="shared" si="6"/>
        <v>0</v>
      </c>
      <c r="L55" s="676">
        <f t="shared" si="6"/>
        <v>0</v>
      </c>
      <c r="M55" s="676">
        <f t="shared" si="6"/>
        <v>0</v>
      </c>
      <c r="N55" s="676">
        <f t="shared" si="6"/>
        <v>0</v>
      </c>
      <c r="O55" s="676">
        <f t="shared" si="6"/>
        <v>0</v>
      </c>
      <c r="P55" s="676">
        <f t="shared" si="6"/>
        <v>0</v>
      </c>
      <c r="Q55" s="676">
        <f t="shared" si="6"/>
        <v>0</v>
      </c>
      <c r="R55" s="676">
        <f t="shared" si="6"/>
        <v>0</v>
      </c>
      <c r="S55" s="676">
        <f t="shared" si="6"/>
        <v>0</v>
      </c>
      <c r="T55" s="676">
        <f t="shared" si="6"/>
        <v>0</v>
      </c>
      <c r="U55" s="676">
        <f t="shared" si="6"/>
        <v>0</v>
      </c>
      <c r="V55" s="676">
        <f t="shared" si="6"/>
        <v>0</v>
      </c>
      <c r="W55" s="676">
        <f t="shared" si="6"/>
        <v>0</v>
      </c>
      <c r="X55" s="676">
        <f t="shared" si="6"/>
        <v>0</v>
      </c>
      <c r="Y55" s="676">
        <f t="shared" si="6"/>
        <v>0</v>
      </c>
      <c r="Z55" s="676">
        <f t="shared" si="6"/>
        <v>0</v>
      </c>
      <c r="AA55" s="676">
        <f t="shared" si="6"/>
        <v>0</v>
      </c>
      <c r="AB55" s="676">
        <f t="shared" si="6"/>
        <v>0</v>
      </c>
      <c r="AC55" s="676">
        <f t="shared" si="6"/>
        <v>0</v>
      </c>
    </row>
    <row r="56" spans="2:29" ht="13.5" thickBot="1" x14ac:dyDescent="0.25">
      <c r="B56" s="403"/>
      <c r="C56" s="404" t="s">
        <v>85</v>
      </c>
      <c r="D56" s="405"/>
      <c r="E56" s="406"/>
      <c r="F56" s="407"/>
      <c r="G56" s="408"/>
      <c r="H56" s="408"/>
      <c r="I56" s="409">
        <f>SUM(I54:I55)</f>
        <v>0</v>
      </c>
      <c r="J56" s="409">
        <f t="shared" ref="J56:AC56" si="7">SUM(J54:J55)</f>
        <v>0</v>
      </c>
      <c r="K56" s="409">
        <f t="shared" si="7"/>
        <v>0</v>
      </c>
      <c r="L56" s="409">
        <f t="shared" si="7"/>
        <v>0</v>
      </c>
      <c r="M56" s="409">
        <f t="shared" si="7"/>
        <v>0</v>
      </c>
      <c r="N56" s="409">
        <f t="shared" si="7"/>
        <v>0</v>
      </c>
      <c r="O56" s="409">
        <f t="shared" si="7"/>
        <v>0</v>
      </c>
      <c r="P56" s="409">
        <f t="shared" si="7"/>
        <v>0</v>
      </c>
      <c r="Q56" s="409">
        <f t="shared" si="7"/>
        <v>0</v>
      </c>
      <c r="R56" s="409">
        <f t="shared" si="7"/>
        <v>0</v>
      </c>
      <c r="S56" s="409">
        <f t="shared" si="7"/>
        <v>0</v>
      </c>
      <c r="T56" s="409">
        <f t="shared" si="7"/>
        <v>0</v>
      </c>
      <c r="U56" s="409">
        <f t="shared" si="7"/>
        <v>0</v>
      </c>
      <c r="V56" s="409">
        <f t="shared" si="7"/>
        <v>0</v>
      </c>
      <c r="W56" s="409">
        <f t="shared" si="7"/>
        <v>0</v>
      </c>
      <c r="X56" s="409">
        <f t="shared" si="7"/>
        <v>0</v>
      </c>
      <c r="Y56" s="409">
        <f t="shared" si="7"/>
        <v>0</v>
      </c>
      <c r="Z56" s="409">
        <f t="shared" si="7"/>
        <v>0</v>
      </c>
      <c r="AA56" s="409">
        <f t="shared" si="7"/>
        <v>0</v>
      </c>
      <c r="AB56" s="409">
        <f t="shared" si="7"/>
        <v>0</v>
      </c>
      <c r="AC56" s="410">
        <f t="shared" si="7"/>
        <v>0</v>
      </c>
    </row>
    <row r="57" spans="2:29" ht="15.75" thickBot="1" x14ac:dyDescent="0.4">
      <c r="B57" s="411"/>
      <c r="C57" s="411"/>
      <c r="D57" s="412"/>
      <c r="E57" s="412"/>
      <c r="F57" s="412"/>
      <c r="G57" s="413"/>
      <c r="H57" s="413"/>
      <c r="I57" s="414"/>
      <c r="J57" s="414"/>
      <c r="K57" s="415"/>
      <c r="L57" s="414"/>
      <c r="M57" s="414"/>
      <c r="N57" s="416"/>
      <c r="O57" s="414"/>
      <c r="P57" s="414"/>
      <c r="Q57" s="414"/>
      <c r="R57" s="414"/>
      <c r="S57" s="416"/>
      <c r="T57" s="414"/>
      <c r="U57" s="414"/>
      <c r="V57" s="414"/>
      <c r="W57" s="414"/>
      <c r="X57" s="416"/>
      <c r="Y57" s="414"/>
      <c r="Z57" s="414"/>
      <c r="AA57" s="414"/>
      <c r="AB57" s="414"/>
      <c r="AC57" s="414"/>
    </row>
    <row r="58" spans="2:29" ht="12.75" customHeight="1" x14ac:dyDescent="0.2">
      <c r="B58" s="417" t="s">
        <v>491</v>
      </c>
      <c r="C58" s="418"/>
      <c r="D58" s="419" t="s">
        <v>371</v>
      </c>
      <c r="E58" s="419"/>
      <c r="F58" s="420"/>
      <c r="G58" s="421"/>
      <c r="H58" s="422"/>
      <c r="I58" s="423">
        <v>0</v>
      </c>
      <c r="J58" s="625">
        <f>I62</f>
        <v>0</v>
      </c>
      <c r="K58" s="625">
        <f t="shared" ref="K58:R58" si="8">J62</f>
        <v>0</v>
      </c>
      <c r="L58" s="626">
        <f t="shared" si="8"/>
        <v>0</v>
      </c>
      <c r="M58" s="625">
        <f t="shared" si="8"/>
        <v>0</v>
      </c>
      <c r="N58" s="625">
        <f t="shared" si="8"/>
        <v>0</v>
      </c>
      <c r="O58" s="625">
        <f t="shared" si="8"/>
        <v>0</v>
      </c>
      <c r="P58" s="625">
        <f t="shared" si="8"/>
        <v>0</v>
      </c>
      <c r="Q58" s="625">
        <f t="shared" si="8"/>
        <v>0</v>
      </c>
      <c r="R58" s="626">
        <f t="shared" si="8"/>
        <v>0</v>
      </c>
      <c r="S58" s="625">
        <f>R62</f>
        <v>0</v>
      </c>
      <c r="T58" s="625">
        <f t="shared" ref="T58:AC58" si="9">S62</f>
        <v>0</v>
      </c>
      <c r="U58" s="625">
        <f t="shared" si="9"/>
        <v>0</v>
      </c>
      <c r="V58" s="625">
        <f t="shared" si="9"/>
        <v>0</v>
      </c>
      <c r="W58" s="625">
        <f t="shared" si="9"/>
        <v>0</v>
      </c>
      <c r="X58" s="625">
        <f t="shared" si="9"/>
        <v>0</v>
      </c>
      <c r="Y58" s="625">
        <f t="shared" si="9"/>
        <v>0</v>
      </c>
      <c r="Z58" s="625">
        <f t="shared" si="9"/>
        <v>0</v>
      </c>
      <c r="AA58" s="625">
        <f t="shared" si="9"/>
        <v>0</v>
      </c>
      <c r="AB58" s="625">
        <f t="shared" si="9"/>
        <v>0</v>
      </c>
      <c r="AC58" s="625">
        <f t="shared" si="9"/>
        <v>0</v>
      </c>
    </row>
    <row r="59" spans="2:29" ht="12.75" customHeight="1" x14ac:dyDescent="0.2">
      <c r="B59" s="424" t="s">
        <v>492</v>
      </c>
      <c r="C59" s="425"/>
      <c r="D59" s="426"/>
      <c r="E59" s="426"/>
      <c r="F59" s="427"/>
      <c r="G59" s="428"/>
      <c r="H59" s="429">
        <v>0.03</v>
      </c>
      <c r="I59" s="629">
        <f>IF(I58&lt;0,0,I58*$H$59)</f>
        <v>0</v>
      </c>
      <c r="J59" s="430">
        <f t="shared" ref="J59:AC59" si="10">IF(J58&lt;0,0,J58*$H$59)</f>
        <v>0</v>
      </c>
      <c r="K59" s="430">
        <f t="shared" si="10"/>
        <v>0</v>
      </c>
      <c r="L59" s="430">
        <f t="shared" si="10"/>
        <v>0</v>
      </c>
      <c r="M59" s="430">
        <f t="shared" si="10"/>
        <v>0</v>
      </c>
      <c r="N59" s="430">
        <f t="shared" si="10"/>
        <v>0</v>
      </c>
      <c r="O59" s="430">
        <f t="shared" si="10"/>
        <v>0</v>
      </c>
      <c r="P59" s="430">
        <f t="shared" si="10"/>
        <v>0</v>
      </c>
      <c r="Q59" s="430">
        <f t="shared" si="10"/>
        <v>0</v>
      </c>
      <c r="R59" s="430">
        <f t="shared" si="10"/>
        <v>0</v>
      </c>
      <c r="S59" s="430">
        <f t="shared" si="10"/>
        <v>0</v>
      </c>
      <c r="T59" s="430">
        <f t="shared" si="10"/>
        <v>0</v>
      </c>
      <c r="U59" s="430">
        <f t="shared" si="10"/>
        <v>0</v>
      </c>
      <c r="V59" s="430">
        <f t="shared" si="10"/>
        <v>0</v>
      </c>
      <c r="W59" s="430">
        <f t="shared" si="10"/>
        <v>0</v>
      </c>
      <c r="X59" s="430">
        <f t="shared" si="10"/>
        <v>0</v>
      </c>
      <c r="Y59" s="430">
        <f t="shared" si="10"/>
        <v>0</v>
      </c>
      <c r="Z59" s="430">
        <f t="shared" si="10"/>
        <v>0</v>
      </c>
      <c r="AA59" s="430">
        <f t="shared" si="10"/>
        <v>0</v>
      </c>
      <c r="AB59" s="430">
        <f t="shared" si="10"/>
        <v>0</v>
      </c>
      <c r="AC59" s="430">
        <f t="shared" si="10"/>
        <v>0</v>
      </c>
    </row>
    <row r="60" spans="2:29" ht="12.75" customHeight="1" x14ac:dyDescent="0.2">
      <c r="B60" s="431" t="s">
        <v>493</v>
      </c>
      <c r="C60" s="432" t="s">
        <v>494</v>
      </c>
      <c r="D60" s="433"/>
      <c r="E60" s="434"/>
      <c r="F60" s="435"/>
      <c r="G60" s="436"/>
      <c r="H60" s="437"/>
      <c r="I60" s="345">
        <f>C14*350</f>
        <v>0</v>
      </c>
      <c r="J60" s="345">
        <f>I60*1.03</f>
        <v>0</v>
      </c>
      <c r="K60" s="345">
        <f t="shared" ref="K60:Y60" si="11">J60*1.03</f>
        <v>0</v>
      </c>
      <c r="L60" s="345">
        <f t="shared" si="11"/>
        <v>0</v>
      </c>
      <c r="M60" s="345">
        <f t="shared" si="11"/>
        <v>0</v>
      </c>
      <c r="N60" s="345">
        <f t="shared" si="11"/>
        <v>0</v>
      </c>
      <c r="O60" s="345">
        <f t="shared" si="11"/>
        <v>0</v>
      </c>
      <c r="P60" s="345">
        <f t="shared" si="11"/>
        <v>0</v>
      </c>
      <c r="Q60" s="345">
        <f t="shared" si="11"/>
        <v>0</v>
      </c>
      <c r="R60" s="345">
        <f t="shared" si="11"/>
        <v>0</v>
      </c>
      <c r="S60" s="345">
        <f t="shared" si="11"/>
        <v>0</v>
      </c>
      <c r="T60" s="345">
        <f t="shared" si="11"/>
        <v>0</v>
      </c>
      <c r="U60" s="345">
        <f t="shared" si="11"/>
        <v>0</v>
      </c>
      <c r="V60" s="345">
        <f t="shared" si="11"/>
        <v>0</v>
      </c>
      <c r="W60" s="345">
        <f t="shared" si="11"/>
        <v>0</v>
      </c>
      <c r="X60" s="345">
        <f t="shared" si="11"/>
        <v>0</v>
      </c>
      <c r="Y60" s="345">
        <f t="shared" si="11"/>
        <v>0</v>
      </c>
      <c r="Z60" s="345">
        <f>Y60*1.03</f>
        <v>0</v>
      </c>
      <c r="AA60" s="345">
        <f>Z60*1.03</f>
        <v>0</v>
      </c>
      <c r="AB60" s="345">
        <f>AA60*1.03</f>
        <v>0</v>
      </c>
      <c r="AC60" s="345">
        <f>AB60*1.03</f>
        <v>0</v>
      </c>
    </row>
    <row r="61" spans="2:29" ht="12.75" customHeight="1" x14ac:dyDescent="0.2">
      <c r="B61" s="424" t="s">
        <v>495</v>
      </c>
      <c r="C61" s="425"/>
      <c r="D61" s="433"/>
      <c r="E61" s="433"/>
      <c r="F61" s="435"/>
      <c r="G61" s="436"/>
      <c r="H61" s="437"/>
      <c r="I61" s="627">
        <f t="shared" ref="I61:AB61" si="12">-I56</f>
        <v>0</v>
      </c>
      <c r="J61" s="627">
        <f t="shared" si="12"/>
        <v>0</v>
      </c>
      <c r="K61" s="627">
        <f t="shared" si="12"/>
        <v>0</v>
      </c>
      <c r="L61" s="628">
        <f t="shared" si="12"/>
        <v>0</v>
      </c>
      <c r="M61" s="627">
        <f t="shared" si="12"/>
        <v>0</v>
      </c>
      <c r="N61" s="627">
        <f t="shared" si="12"/>
        <v>0</v>
      </c>
      <c r="O61" s="627">
        <f t="shared" si="12"/>
        <v>0</v>
      </c>
      <c r="P61" s="627">
        <f t="shared" si="12"/>
        <v>0</v>
      </c>
      <c r="Q61" s="627">
        <f t="shared" si="12"/>
        <v>0</v>
      </c>
      <c r="R61" s="628">
        <f t="shared" si="12"/>
        <v>0</v>
      </c>
      <c r="S61" s="627">
        <f t="shared" si="12"/>
        <v>0</v>
      </c>
      <c r="T61" s="627">
        <f t="shared" si="12"/>
        <v>0</v>
      </c>
      <c r="U61" s="627">
        <f t="shared" si="12"/>
        <v>0</v>
      </c>
      <c r="V61" s="627">
        <f t="shared" si="12"/>
        <v>0</v>
      </c>
      <c r="W61" s="627">
        <f t="shared" si="12"/>
        <v>0</v>
      </c>
      <c r="X61" s="627">
        <f t="shared" si="12"/>
        <v>0</v>
      </c>
      <c r="Y61" s="627">
        <f t="shared" si="12"/>
        <v>0</v>
      </c>
      <c r="Z61" s="627">
        <f t="shared" si="12"/>
        <v>0</v>
      </c>
      <c r="AA61" s="627">
        <f t="shared" si="12"/>
        <v>0</v>
      </c>
      <c r="AB61" s="627">
        <f t="shared" si="12"/>
        <v>0</v>
      </c>
      <c r="AC61" s="627">
        <f>-AC56</f>
        <v>0</v>
      </c>
    </row>
    <row r="62" spans="2:29" ht="12.75" customHeight="1" thickBot="1" x14ac:dyDescent="0.25">
      <c r="B62" s="438" t="s">
        <v>496</v>
      </c>
      <c r="C62" s="439"/>
      <c r="D62" s="440"/>
      <c r="E62" s="440"/>
      <c r="F62" s="441"/>
      <c r="G62" s="441"/>
      <c r="H62" s="441"/>
      <c r="I62" s="630">
        <f t="shared" ref="I62:R62" si="13">SUM(I58:I61)</f>
        <v>0</v>
      </c>
      <c r="J62" s="630">
        <f t="shared" si="13"/>
        <v>0</v>
      </c>
      <c r="K62" s="630">
        <f t="shared" si="13"/>
        <v>0</v>
      </c>
      <c r="L62" s="653">
        <f t="shared" si="13"/>
        <v>0</v>
      </c>
      <c r="M62" s="630">
        <f t="shared" si="13"/>
        <v>0</v>
      </c>
      <c r="N62" s="630">
        <f t="shared" si="13"/>
        <v>0</v>
      </c>
      <c r="O62" s="630">
        <f t="shared" si="13"/>
        <v>0</v>
      </c>
      <c r="P62" s="630">
        <f t="shared" si="13"/>
        <v>0</v>
      </c>
      <c r="Q62" s="630">
        <f t="shared" si="13"/>
        <v>0</v>
      </c>
      <c r="R62" s="653">
        <f t="shared" si="13"/>
        <v>0</v>
      </c>
      <c r="S62" s="630">
        <f t="shared" ref="S62:AC62" si="14">SUM(S58:S61)</f>
        <v>0</v>
      </c>
      <c r="T62" s="630">
        <f t="shared" si="14"/>
        <v>0</v>
      </c>
      <c r="U62" s="630">
        <f t="shared" si="14"/>
        <v>0</v>
      </c>
      <c r="V62" s="630">
        <f t="shared" si="14"/>
        <v>0</v>
      </c>
      <c r="W62" s="630">
        <f t="shared" si="14"/>
        <v>0</v>
      </c>
      <c r="X62" s="630">
        <f t="shared" si="14"/>
        <v>0</v>
      </c>
      <c r="Y62" s="630">
        <f t="shared" si="14"/>
        <v>0</v>
      </c>
      <c r="Z62" s="630">
        <f t="shared" si="14"/>
        <v>0</v>
      </c>
      <c r="AA62" s="630">
        <f t="shared" si="14"/>
        <v>0</v>
      </c>
      <c r="AB62" s="630">
        <f t="shared" si="14"/>
        <v>0</v>
      </c>
      <c r="AC62" s="630">
        <f t="shared" si="14"/>
        <v>0</v>
      </c>
    </row>
  </sheetData>
  <mergeCells count="1">
    <mergeCell ref="B2:H2"/>
  </mergeCells>
  <pageMargins left="0.22" right="0.2" top="0.82" bottom="0.68" header="0.49" footer="0.5"/>
  <pageSetup paperSize="5" scale="39" fitToWidth="2" orientation="landscape" r:id="rId1"/>
  <headerFooter alignWithMargins="0">
    <oddHeader>&amp;C&amp;"Arial,Bold Italic"&amp;12 20 YEAR 
CAPITAL NEEDS ASSESSMENT</oddHeader>
    <oddFooter xml:space="preserve">&amp;L&amp;8http://seattle.gov/housing/management/annualreport.htm&amp;R&amp;8&amp;D  &amp;T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2:G76"/>
  <sheetViews>
    <sheetView topLeftCell="A25" workbookViewId="0">
      <selection activeCell="F75" sqref="F75"/>
    </sheetView>
  </sheetViews>
  <sheetFormatPr defaultRowHeight="12.75" x14ac:dyDescent="0.2"/>
  <cols>
    <col min="1" max="1" width="10" bestFit="1" customWidth="1"/>
    <col min="2" max="2" width="35.85546875" style="530" bestFit="1" customWidth="1"/>
  </cols>
  <sheetData>
    <row r="2" spans="2:2" x14ac:dyDescent="0.2">
      <c r="B2" s="528" t="s">
        <v>558</v>
      </c>
    </row>
    <row r="3" spans="2:2" x14ac:dyDescent="0.2">
      <c r="B3" s="529" t="s">
        <v>374</v>
      </c>
    </row>
    <row r="4" spans="2:2" x14ac:dyDescent="0.2">
      <c r="B4" s="530" t="s">
        <v>529</v>
      </c>
    </row>
    <row r="5" spans="2:2" x14ac:dyDescent="0.2">
      <c r="B5" s="530" t="s">
        <v>525</v>
      </c>
    </row>
    <row r="6" spans="2:2" x14ac:dyDescent="0.2">
      <c r="B6" s="530" t="s">
        <v>526</v>
      </c>
    </row>
    <row r="7" spans="2:2" x14ac:dyDescent="0.2">
      <c r="B7" s="530" t="s">
        <v>527</v>
      </c>
    </row>
    <row r="10" spans="2:2" x14ac:dyDescent="0.2">
      <c r="B10" s="529" t="s">
        <v>531</v>
      </c>
    </row>
    <row r="11" spans="2:2" x14ac:dyDescent="0.2">
      <c r="B11" s="530" t="s">
        <v>218</v>
      </c>
    </row>
    <row r="12" spans="2:2" x14ac:dyDescent="0.2">
      <c r="B12" s="530" t="s">
        <v>532</v>
      </c>
    </row>
    <row r="13" spans="2:2" x14ac:dyDescent="0.2">
      <c r="B13" s="530" t="s">
        <v>528</v>
      </c>
    </row>
    <row r="17" spans="2:4" x14ac:dyDescent="0.2">
      <c r="B17" s="529" t="s">
        <v>533</v>
      </c>
    </row>
    <row r="18" spans="2:4" ht="15" x14ac:dyDescent="0.25">
      <c r="B18" s="501" t="s">
        <v>376</v>
      </c>
      <c r="C18" s="501"/>
    </row>
    <row r="19" spans="2:4" ht="15" x14ac:dyDescent="0.25">
      <c r="B19" s="501" t="s">
        <v>378</v>
      </c>
      <c r="C19" s="501"/>
    </row>
    <row r="20" spans="2:4" ht="15" x14ac:dyDescent="0.25">
      <c r="B20" s="501" t="s">
        <v>377</v>
      </c>
      <c r="C20" s="501"/>
    </row>
    <row r="21" spans="2:4" ht="15" x14ac:dyDescent="0.25">
      <c r="B21" s="501" t="s">
        <v>383</v>
      </c>
      <c r="C21" s="501"/>
    </row>
    <row r="22" spans="2:4" ht="15" x14ac:dyDescent="0.25">
      <c r="B22" s="501" t="s">
        <v>388</v>
      </c>
      <c r="C22" s="501"/>
    </row>
    <row r="23" spans="2:4" ht="15" x14ac:dyDescent="0.25">
      <c r="B23" s="501" t="s">
        <v>386</v>
      </c>
      <c r="C23" s="501"/>
    </row>
    <row r="24" spans="2:4" ht="15" x14ac:dyDescent="0.25">
      <c r="B24" s="501" t="s">
        <v>79</v>
      </c>
      <c r="C24" s="501"/>
    </row>
    <row r="25" spans="2:4" ht="15" x14ac:dyDescent="0.25">
      <c r="B25" s="501" t="s">
        <v>381</v>
      </c>
      <c r="C25" s="501"/>
      <c r="D25" s="501"/>
    </row>
    <row r="26" spans="2:4" ht="15" x14ac:dyDescent="0.25">
      <c r="B26" s="501" t="s">
        <v>375</v>
      </c>
      <c r="C26" s="501"/>
      <c r="D26" s="501"/>
    </row>
    <row r="27" spans="2:4" ht="15" x14ac:dyDescent="0.25">
      <c r="B27" s="501" t="s">
        <v>379</v>
      </c>
      <c r="C27" s="501"/>
      <c r="D27" s="501"/>
    </row>
    <row r="28" spans="2:4" ht="15" x14ac:dyDescent="0.25">
      <c r="B28" s="501" t="s">
        <v>509</v>
      </c>
      <c r="C28" s="501"/>
      <c r="D28" s="501"/>
    </row>
    <row r="29" spans="2:4" ht="15" x14ac:dyDescent="0.25">
      <c r="B29" s="501" t="s">
        <v>510</v>
      </c>
      <c r="C29" s="501"/>
      <c r="D29" s="501"/>
    </row>
    <row r="30" spans="2:4" ht="15" x14ac:dyDescent="0.25">
      <c r="B30" s="501" t="s">
        <v>380</v>
      </c>
      <c r="C30" s="501"/>
      <c r="D30" s="501"/>
    </row>
    <row r="31" spans="2:4" ht="15" x14ac:dyDescent="0.25">
      <c r="B31" s="501" t="s">
        <v>382</v>
      </c>
      <c r="C31" s="501"/>
      <c r="D31" s="501"/>
    </row>
    <row r="32" spans="2:4" ht="15" x14ac:dyDescent="0.25">
      <c r="B32" s="501" t="s">
        <v>385</v>
      </c>
      <c r="C32" s="501"/>
      <c r="D32" s="501"/>
    </row>
    <row r="33" spans="1:7" ht="15" x14ac:dyDescent="0.25">
      <c r="B33" s="501" t="s">
        <v>70</v>
      </c>
      <c r="C33" s="501"/>
      <c r="D33" s="501"/>
      <c r="E33" s="501"/>
      <c r="F33" s="501"/>
      <c r="G33" s="501"/>
    </row>
    <row r="34" spans="1:7" ht="15" x14ac:dyDescent="0.25">
      <c r="B34" s="501" t="s">
        <v>387</v>
      </c>
      <c r="C34" s="501"/>
      <c r="D34" s="501"/>
      <c r="E34" s="501"/>
      <c r="F34" s="501"/>
      <c r="G34" s="501"/>
    </row>
    <row r="35" spans="1:7" ht="15" x14ac:dyDescent="0.25">
      <c r="B35" s="501" t="s">
        <v>384</v>
      </c>
      <c r="C35" s="501"/>
      <c r="D35" s="501"/>
      <c r="E35" s="501"/>
      <c r="F35" s="501"/>
      <c r="G35" s="501"/>
    </row>
    <row r="36" spans="1:7" ht="15" x14ac:dyDescent="0.25">
      <c r="C36" s="501"/>
      <c r="D36" s="501"/>
      <c r="E36" s="501"/>
      <c r="F36" s="501"/>
      <c r="G36" s="501"/>
    </row>
    <row r="37" spans="1:7" ht="15" x14ac:dyDescent="0.25">
      <c r="B37" s="501" t="s">
        <v>372</v>
      </c>
      <c r="C37" s="501"/>
      <c r="D37" s="501"/>
      <c r="E37" s="501"/>
      <c r="F37" s="501"/>
      <c r="G37" s="501"/>
    </row>
    <row r="38" spans="1:7" ht="15" x14ac:dyDescent="0.25">
      <c r="B38" s="501" t="s">
        <v>373</v>
      </c>
      <c r="C38" s="501"/>
      <c r="D38" s="501"/>
      <c r="E38" s="501"/>
      <c r="F38" s="501"/>
      <c r="G38" s="501"/>
    </row>
    <row r="40" spans="1:7" ht="15.75" x14ac:dyDescent="0.25">
      <c r="B40" s="479" t="s">
        <v>370</v>
      </c>
    </row>
    <row r="42" spans="1:7" x14ac:dyDescent="0.2">
      <c r="A42" s="6" t="s">
        <v>756</v>
      </c>
      <c r="B42" s="530" t="s">
        <v>372</v>
      </c>
    </row>
    <row r="43" spans="1:7" x14ac:dyDescent="0.2">
      <c r="B43" s="530" t="s">
        <v>373</v>
      </c>
    </row>
    <row r="44" spans="1:7" x14ac:dyDescent="0.2">
      <c r="B44" s="530" t="s">
        <v>409</v>
      </c>
    </row>
    <row r="46" spans="1:7" x14ac:dyDescent="0.2">
      <c r="A46" s="6" t="s">
        <v>757</v>
      </c>
      <c r="B46" s="529" t="s">
        <v>749</v>
      </c>
    </row>
    <row r="47" spans="1:7" x14ac:dyDescent="0.2">
      <c r="B47" s="530" t="s">
        <v>750</v>
      </c>
    </row>
    <row r="48" spans="1:7" x14ac:dyDescent="0.2">
      <c r="B48" s="530" t="s">
        <v>751</v>
      </c>
    </row>
    <row r="49" spans="1:2" x14ac:dyDescent="0.2">
      <c r="B49" s="530" t="s">
        <v>752</v>
      </c>
    </row>
    <row r="50" spans="1:2" x14ac:dyDescent="0.2">
      <c r="B50" s="530" t="s">
        <v>753</v>
      </c>
    </row>
    <row r="51" spans="1:2" x14ac:dyDescent="0.2">
      <c r="B51" s="530" t="s">
        <v>754</v>
      </c>
    </row>
    <row r="52" spans="1:2" x14ac:dyDescent="0.2">
      <c r="B52" s="530" t="s">
        <v>755</v>
      </c>
    </row>
    <row r="54" spans="1:2" x14ac:dyDescent="0.2">
      <c r="A54" s="6" t="s">
        <v>759</v>
      </c>
      <c r="B54" s="529" t="s">
        <v>758</v>
      </c>
    </row>
    <row r="55" spans="1:2" x14ac:dyDescent="0.2">
      <c r="B55" s="530" t="s">
        <v>245</v>
      </c>
    </row>
    <row r="56" spans="1:2" x14ac:dyDescent="0.2">
      <c r="B56" s="530" t="s">
        <v>246</v>
      </c>
    </row>
    <row r="57" spans="1:2" x14ac:dyDescent="0.2">
      <c r="B57" s="530" t="s">
        <v>760</v>
      </c>
    </row>
    <row r="58" spans="1:2" x14ac:dyDescent="0.2">
      <c r="B58" s="530" t="s">
        <v>761</v>
      </c>
    </row>
    <row r="59" spans="1:2" x14ac:dyDescent="0.2">
      <c r="B59" s="530" t="s">
        <v>762</v>
      </c>
    </row>
    <row r="60" spans="1:2" x14ac:dyDescent="0.2">
      <c r="B60" s="530" t="s">
        <v>763</v>
      </c>
    </row>
    <row r="61" spans="1:2" x14ac:dyDescent="0.2">
      <c r="B61" s="530" t="s">
        <v>764</v>
      </c>
    </row>
    <row r="62" spans="1:2" x14ac:dyDescent="0.2">
      <c r="B62" s="530" t="s">
        <v>228</v>
      </c>
    </row>
    <row r="64" spans="1:2" x14ac:dyDescent="0.2">
      <c r="A64" s="6" t="s">
        <v>798</v>
      </c>
      <c r="B64" s="529" t="s">
        <v>799</v>
      </c>
    </row>
    <row r="65" spans="1:2" x14ac:dyDescent="0.2">
      <c r="B65" s="530" t="s">
        <v>556</v>
      </c>
    </row>
    <row r="66" spans="1:2" x14ac:dyDescent="0.2">
      <c r="B66" s="530" t="s">
        <v>800</v>
      </c>
    </row>
    <row r="67" spans="1:2" x14ac:dyDescent="0.2">
      <c r="B67" s="530" t="s">
        <v>801</v>
      </c>
    </row>
    <row r="68" spans="1:2" x14ac:dyDescent="0.2">
      <c r="B68" s="530" t="s">
        <v>802</v>
      </c>
    </row>
    <row r="69" spans="1:2" x14ac:dyDescent="0.2">
      <c r="B69" s="530" t="s">
        <v>803</v>
      </c>
    </row>
    <row r="70" spans="1:2" x14ac:dyDescent="0.2">
      <c r="B70" s="530" t="s">
        <v>804</v>
      </c>
    </row>
    <row r="72" spans="1:2" x14ac:dyDescent="0.2">
      <c r="A72" s="6" t="s">
        <v>807</v>
      </c>
      <c r="B72" s="529" t="s">
        <v>808</v>
      </c>
    </row>
    <row r="73" spans="1:2" x14ac:dyDescent="0.2">
      <c r="B73" s="755">
        <v>2017</v>
      </c>
    </row>
    <row r="74" spans="1:2" x14ac:dyDescent="0.2">
      <c r="B74" s="755">
        <v>2016</v>
      </c>
    </row>
    <row r="75" spans="1:2" x14ac:dyDescent="0.2">
      <c r="B75" s="755">
        <v>2015</v>
      </c>
    </row>
    <row r="76" spans="1:2" x14ac:dyDescent="0.2">
      <c r="B76" s="530" t="s">
        <v>809</v>
      </c>
    </row>
  </sheetData>
  <pageMargins left="0.7" right="0.7" top="0.75" bottom="0.75" header="0.3" footer="0.3"/>
  <pageSetup fitToWidth="2" fitToHeight="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C101"/>
  <sheetViews>
    <sheetView zoomScale="130" zoomScaleNormal="130" workbookViewId="0">
      <selection activeCell="B4" sqref="B4"/>
    </sheetView>
  </sheetViews>
  <sheetFormatPr defaultRowHeight="12.75" x14ac:dyDescent="0.2"/>
  <cols>
    <col min="1" max="1" width="60.28515625" style="703" customWidth="1"/>
    <col min="2" max="2" width="22.5703125" style="687" customWidth="1"/>
    <col min="3" max="3" width="7.140625" customWidth="1"/>
  </cols>
  <sheetData>
    <row r="1" spans="1:3" ht="25.5" customHeight="1" x14ac:dyDescent="0.2">
      <c r="A1" s="700" t="s">
        <v>685</v>
      </c>
      <c r="B1" s="694" t="s">
        <v>741</v>
      </c>
    </row>
    <row r="2" spans="1:3" ht="60" customHeight="1" x14ac:dyDescent="0.2">
      <c r="A2" s="820" t="s">
        <v>736</v>
      </c>
      <c r="B2" s="821"/>
    </row>
    <row r="3" spans="1:3" x14ac:dyDescent="0.2">
      <c r="A3" s="701" t="s">
        <v>357</v>
      </c>
      <c r="B3" s="688">
        <f>'Applicant &amp; Certification-Tab2'!H5</f>
        <v>0</v>
      </c>
    </row>
    <row r="4" spans="1:3" ht="15" x14ac:dyDescent="0.25">
      <c r="A4" s="719" t="s">
        <v>686</v>
      </c>
      <c r="B4" s="710"/>
      <c r="C4" s="295" t="s">
        <v>413</v>
      </c>
    </row>
    <row r="5" spans="1:3" ht="15" x14ac:dyDescent="0.25">
      <c r="A5" s="719" t="s">
        <v>687</v>
      </c>
      <c r="B5" s="710"/>
      <c r="C5" s="295" t="s">
        <v>413</v>
      </c>
    </row>
    <row r="6" spans="1:3" x14ac:dyDescent="0.2">
      <c r="A6" s="701" t="s">
        <v>537</v>
      </c>
      <c r="B6" s="718" t="s">
        <v>743</v>
      </c>
    </row>
    <row r="7" spans="1:3" x14ac:dyDescent="0.2">
      <c r="A7" s="701" t="s">
        <v>50</v>
      </c>
      <c r="B7" s="687">
        <f>'AHP Info-Tab3'!F4</f>
        <v>0</v>
      </c>
    </row>
    <row r="8" spans="1:3" x14ac:dyDescent="0.2">
      <c r="A8" s="701" t="s">
        <v>688</v>
      </c>
      <c r="B8" s="687">
        <f>'AHP Info-Tab3'!E10</f>
        <v>0</v>
      </c>
    </row>
    <row r="9" spans="1:3" x14ac:dyDescent="0.2">
      <c r="A9" s="701" t="s">
        <v>542</v>
      </c>
      <c r="B9" s="687">
        <f>'AHP Info-Tab3'!L11</f>
        <v>0</v>
      </c>
    </row>
    <row r="10" spans="1:3" x14ac:dyDescent="0.2">
      <c r="A10" s="701" t="s">
        <v>543</v>
      </c>
      <c r="B10" s="688" t="e">
        <f>'AHP Info-Tab3'!#REF!</f>
        <v>#REF!</v>
      </c>
    </row>
    <row r="11" spans="1:3" x14ac:dyDescent="0.2">
      <c r="A11" s="701" t="s">
        <v>544</v>
      </c>
      <c r="B11" s="688" t="e">
        <f>'AHP Info-Tab3'!#REF!</f>
        <v>#REF!</v>
      </c>
    </row>
    <row r="12" spans="1:3" x14ac:dyDescent="0.2">
      <c r="A12" s="701" t="s">
        <v>742</v>
      </c>
      <c r="B12" s="718" t="s">
        <v>743</v>
      </c>
    </row>
    <row r="13" spans="1:3" x14ac:dyDescent="0.2">
      <c r="A13" s="701" t="s">
        <v>689</v>
      </c>
      <c r="B13" s="687">
        <f>'AHP Info-Tab3'!R13</f>
        <v>0</v>
      </c>
    </row>
    <row r="14" spans="1:3" x14ac:dyDescent="0.2">
      <c r="A14" s="701" t="s">
        <v>374</v>
      </c>
      <c r="B14" s="687">
        <f>'AHP Info-Tab3'!D15</f>
        <v>0</v>
      </c>
    </row>
    <row r="15" spans="1:3" x14ac:dyDescent="0.2">
      <c r="A15" s="701" t="s">
        <v>374</v>
      </c>
      <c r="B15" s="687">
        <f>'AHP Info-Tab3'!D16</f>
        <v>0</v>
      </c>
    </row>
    <row r="16" spans="1:3" x14ac:dyDescent="0.2">
      <c r="A16" s="701" t="s">
        <v>374</v>
      </c>
      <c r="B16" s="687">
        <f>'AHP Info-Tab3'!D17</f>
        <v>0</v>
      </c>
    </row>
    <row r="17" spans="1:3" x14ac:dyDescent="0.2">
      <c r="A17" s="701" t="s">
        <v>374</v>
      </c>
      <c r="B17" s="687">
        <f>'AHP Info-Tab3'!D18</f>
        <v>0</v>
      </c>
    </row>
    <row r="18" spans="1:3" x14ac:dyDescent="0.2">
      <c r="A18" s="701" t="s">
        <v>540</v>
      </c>
      <c r="B18" s="687">
        <f>'AHP Info-Tab3'!M15</f>
        <v>0</v>
      </c>
    </row>
    <row r="19" spans="1:3" x14ac:dyDescent="0.2">
      <c r="A19" s="701" t="s">
        <v>540</v>
      </c>
      <c r="B19" s="687">
        <f>'AHP Info-Tab3'!M16</f>
        <v>0</v>
      </c>
    </row>
    <row r="20" spans="1:3" x14ac:dyDescent="0.2">
      <c r="A20" s="701" t="s">
        <v>540</v>
      </c>
      <c r="B20" s="687">
        <f>'AHP Info-Tab3'!M17</f>
        <v>0</v>
      </c>
    </row>
    <row r="21" spans="1:3" x14ac:dyDescent="0.2">
      <c r="A21" s="701" t="s">
        <v>540</v>
      </c>
      <c r="B21" s="687">
        <f>'AHP Info-Tab3'!M18</f>
        <v>0</v>
      </c>
    </row>
    <row r="22" spans="1:3" x14ac:dyDescent="0.2">
      <c r="A22" s="701" t="s">
        <v>540</v>
      </c>
      <c r="B22" s="687">
        <f>'AHP Info-Tab3'!M19</f>
        <v>0</v>
      </c>
    </row>
    <row r="23" spans="1:3" x14ac:dyDescent="0.2">
      <c r="A23" s="701" t="s">
        <v>540</v>
      </c>
      <c r="B23" s="687">
        <f>'AHP Info-Tab3'!M20</f>
        <v>0</v>
      </c>
    </row>
    <row r="24" spans="1:3" x14ac:dyDescent="0.2">
      <c r="A24" s="701" t="s">
        <v>540</v>
      </c>
      <c r="B24" s="687">
        <f>'AHP Info-Tab3'!M21</f>
        <v>0</v>
      </c>
    </row>
    <row r="25" spans="1:3" x14ac:dyDescent="0.2">
      <c r="A25" s="701" t="s">
        <v>541</v>
      </c>
      <c r="B25" s="687">
        <f>'AHP Info-Tab3'!D21</f>
        <v>0</v>
      </c>
    </row>
    <row r="26" spans="1:3" x14ac:dyDescent="0.2">
      <c r="A26" s="701" t="s">
        <v>545</v>
      </c>
      <c r="B26" s="689">
        <f>'AHP Info-Tab3'!R39</f>
        <v>0</v>
      </c>
    </row>
    <row r="27" spans="1:3" x14ac:dyDescent="0.2">
      <c r="A27" s="701" t="s">
        <v>696</v>
      </c>
      <c r="B27" s="691" t="e">
        <f>'AHP Info-Tab3'!R42</f>
        <v>#DIV/0!</v>
      </c>
    </row>
    <row r="28" spans="1:3" x14ac:dyDescent="0.2">
      <c r="A28" s="702" t="s">
        <v>697</v>
      </c>
      <c r="B28" s="717" t="s">
        <v>737</v>
      </c>
      <c r="C28" s="6"/>
    </row>
    <row r="29" spans="1:3" ht="12.75" customHeight="1" x14ac:dyDescent="0.2">
      <c r="A29" s="705" t="s">
        <v>703</v>
      </c>
      <c r="B29" s="692"/>
      <c r="C29" s="6"/>
    </row>
    <row r="30" spans="1:3" x14ac:dyDescent="0.2">
      <c r="A30" s="701" t="s">
        <v>546</v>
      </c>
      <c r="B30" s="689">
        <f>'AHP Info-Tab3'!L39</f>
        <v>0</v>
      </c>
    </row>
    <row r="31" spans="1:3" x14ac:dyDescent="0.2">
      <c r="A31" s="701" t="s">
        <v>698</v>
      </c>
      <c r="B31" s="693" t="e">
        <f>B30/B26</f>
        <v>#DIV/0!</v>
      </c>
    </row>
    <row r="32" spans="1:3" x14ac:dyDescent="0.2">
      <c r="A32" s="701" t="s">
        <v>547</v>
      </c>
      <c r="B32" s="687">
        <f>'AHP Info-Tab3'!E39</f>
        <v>0</v>
      </c>
    </row>
    <row r="33" spans="1:2" x14ac:dyDescent="0.2">
      <c r="A33" s="701" t="s">
        <v>692</v>
      </c>
      <c r="B33" s="690">
        <f>'AHP Info-Tab3'!G39</f>
        <v>0</v>
      </c>
    </row>
    <row r="34" spans="1:2" x14ac:dyDescent="0.2">
      <c r="A34" s="701" t="s">
        <v>693</v>
      </c>
      <c r="B34" s="687">
        <f>'AHP Info-Tab3'!H39</f>
        <v>0</v>
      </c>
    </row>
    <row r="35" spans="1:2" x14ac:dyDescent="0.2">
      <c r="A35" s="701" t="s">
        <v>694</v>
      </c>
      <c r="B35" s="687">
        <f>'AHP Info-Tab3'!I39</f>
        <v>0</v>
      </c>
    </row>
    <row r="36" spans="1:2" x14ac:dyDescent="0.2">
      <c r="A36" s="701" t="s">
        <v>695</v>
      </c>
      <c r="B36" s="687">
        <f>'AHP Info-Tab3'!K39</f>
        <v>0</v>
      </c>
    </row>
    <row r="37" spans="1:2" x14ac:dyDescent="0.2">
      <c r="A37" s="701" t="s">
        <v>518</v>
      </c>
      <c r="B37" s="687">
        <f>'AHP Info-Tab3'!N39</f>
        <v>0</v>
      </c>
    </row>
    <row r="38" spans="1:2" x14ac:dyDescent="0.2">
      <c r="A38" s="701" t="s">
        <v>519</v>
      </c>
      <c r="B38" s="687">
        <f>'AHP Info-Tab3'!P39</f>
        <v>0</v>
      </c>
    </row>
    <row r="39" spans="1:2" x14ac:dyDescent="0.2">
      <c r="A39" s="701" t="s">
        <v>68</v>
      </c>
      <c r="B39" s="687">
        <f>'AHP Info-Tab3'!E47</f>
        <v>0</v>
      </c>
    </row>
    <row r="40" spans="1:2" x14ac:dyDescent="0.2">
      <c r="A40" s="701" t="s">
        <v>71</v>
      </c>
      <c r="B40" s="687">
        <f>'AHP Info-Tab3'!G47</f>
        <v>0</v>
      </c>
    </row>
    <row r="41" spans="1:2" x14ac:dyDescent="0.2">
      <c r="A41" s="701" t="s">
        <v>69</v>
      </c>
      <c r="B41" s="687">
        <f>'AHP Info-Tab3'!H47</f>
        <v>0</v>
      </c>
    </row>
    <row r="42" spans="1:2" x14ac:dyDescent="0.2">
      <c r="A42" s="701" t="s">
        <v>548</v>
      </c>
      <c r="B42" s="687">
        <f>'AHP Info-Tab3'!I47</f>
        <v>0</v>
      </c>
    </row>
    <row r="43" spans="1:2" x14ac:dyDescent="0.2">
      <c r="A43" s="701" t="s">
        <v>549</v>
      </c>
      <c r="B43" s="687">
        <f>'AHP Info-Tab3'!K47</f>
        <v>0</v>
      </c>
    </row>
    <row r="44" spans="1:2" x14ac:dyDescent="0.2">
      <c r="A44" s="701" t="s">
        <v>550</v>
      </c>
      <c r="B44" s="689">
        <f>'AHP Info-Tab3'!L47</f>
        <v>0</v>
      </c>
    </row>
    <row r="45" spans="1:2" x14ac:dyDescent="0.2">
      <c r="A45" s="701" t="s">
        <v>551</v>
      </c>
      <c r="B45" s="689">
        <f>'AHP Info-Tab3'!M47</f>
        <v>0</v>
      </c>
    </row>
    <row r="46" spans="1:2" x14ac:dyDescent="0.2">
      <c r="A46" s="701" t="s">
        <v>552</v>
      </c>
      <c r="B46" s="687">
        <f>'AHP Info-Tab3'!N47</f>
        <v>0</v>
      </c>
    </row>
    <row r="47" spans="1:2" x14ac:dyDescent="0.2">
      <c r="A47" s="703" t="s">
        <v>699</v>
      </c>
      <c r="B47" s="699">
        <f>'AHP Info-Tab3'!I58</f>
        <v>0</v>
      </c>
    </row>
    <row r="48" spans="1:2" x14ac:dyDescent="0.2">
      <c r="A48" s="703" t="s">
        <v>700</v>
      </c>
      <c r="B48" s="699">
        <f>'AHP Info-Tab3'!I66</f>
        <v>0</v>
      </c>
    </row>
    <row r="49" spans="1:3" x14ac:dyDescent="0.2">
      <c r="A49" s="703" t="s">
        <v>701</v>
      </c>
      <c r="B49" s="693" t="e">
        <f>B47/B48</f>
        <v>#DIV/0!</v>
      </c>
    </row>
    <row r="50" spans="1:3" x14ac:dyDescent="0.2">
      <c r="A50" s="702" t="s">
        <v>702</v>
      </c>
      <c r="B50" s="717" t="s">
        <v>737</v>
      </c>
      <c r="C50" s="6"/>
    </row>
    <row r="51" spans="1:3" ht="17.25" x14ac:dyDescent="0.2">
      <c r="A51" s="704" t="s">
        <v>706</v>
      </c>
      <c r="B51" s="692"/>
      <c r="C51" s="6"/>
    </row>
    <row r="52" spans="1:3" x14ac:dyDescent="0.2">
      <c r="A52" s="701" t="s">
        <v>739</v>
      </c>
      <c r="B52" s="699">
        <f>'AHP Info-Tab3'!O58</f>
        <v>0</v>
      </c>
    </row>
    <row r="53" spans="1:3" x14ac:dyDescent="0.2">
      <c r="A53" s="701" t="s">
        <v>704</v>
      </c>
      <c r="B53" s="699">
        <f>'AHP Info-Tab3'!O66</f>
        <v>0</v>
      </c>
    </row>
    <row r="54" spans="1:3" ht="12.75" customHeight="1" x14ac:dyDescent="0.2">
      <c r="A54" s="701" t="s">
        <v>740</v>
      </c>
      <c r="B54" s="693" t="e">
        <f>B52/B53</f>
        <v>#DIV/0!</v>
      </c>
    </row>
    <row r="55" spans="1:3" x14ac:dyDescent="0.2">
      <c r="A55" s="702" t="s">
        <v>705</v>
      </c>
      <c r="B55" s="717" t="s">
        <v>737</v>
      </c>
      <c r="C55" s="6"/>
    </row>
    <row r="56" spans="1:3" ht="17.25" x14ac:dyDescent="0.2">
      <c r="A56" s="704" t="s">
        <v>706</v>
      </c>
      <c r="B56" s="692"/>
      <c r="C56" s="6"/>
    </row>
    <row r="57" spans="1:3" x14ac:dyDescent="0.2">
      <c r="A57" s="701" t="s">
        <v>707</v>
      </c>
      <c r="B57" s="706">
        <f>'AHP Info-Tab3'!K81</f>
        <v>0</v>
      </c>
    </row>
    <row r="58" spans="1:3" x14ac:dyDescent="0.2">
      <c r="A58" s="701" t="s">
        <v>708</v>
      </c>
      <c r="B58" s="706" t="str">
        <f>'AHP Info-Tab3'!K84</f>
        <v>Total units occupied, as of 12/31, by Tentants w/income at or below 30% AMI:</v>
      </c>
    </row>
    <row r="59" spans="1:3" x14ac:dyDescent="0.2">
      <c r="A59" s="701" t="s">
        <v>559</v>
      </c>
      <c r="B59" s="699">
        <f>'PP Details'!K5</f>
        <v>0</v>
      </c>
    </row>
    <row r="60" spans="1:3" x14ac:dyDescent="0.2">
      <c r="A60" s="701" t="s">
        <v>536</v>
      </c>
      <c r="B60" s="699" t="e">
        <f>'PP Details'!#REF!</f>
        <v>#REF!</v>
      </c>
    </row>
    <row r="61" spans="1:3" x14ac:dyDescent="0.2">
      <c r="A61" s="701" t="s">
        <v>580</v>
      </c>
      <c r="B61" s="693" t="e">
        <f>B59/B60</f>
        <v>#REF!</v>
      </c>
    </row>
    <row r="62" spans="1:3" x14ac:dyDescent="0.2">
      <c r="A62" s="702" t="s">
        <v>747</v>
      </c>
      <c r="B62" s="720" t="e">
        <f>B60/B26</f>
        <v>#REF!</v>
      </c>
    </row>
    <row r="63" spans="1:3" x14ac:dyDescent="0.2">
      <c r="A63" s="702" t="s">
        <v>746</v>
      </c>
      <c r="B63" s="720" t="e">
        <f>B60/B32</f>
        <v>#REF!</v>
      </c>
    </row>
    <row r="64" spans="1:3" x14ac:dyDescent="0.2">
      <c r="A64" s="701" t="s">
        <v>560</v>
      </c>
      <c r="B64" s="708" t="e">
        <f>'PP Details'!#REF!</f>
        <v>#REF!</v>
      </c>
    </row>
    <row r="65" spans="1:3" x14ac:dyDescent="0.2">
      <c r="A65" s="701" t="s">
        <v>554</v>
      </c>
      <c r="B65" s="707" t="e">
        <f>'PP Details'!#REF!</f>
        <v>#REF!</v>
      </c>
    </row>
    <row r="66" spans="1:3" x14ac:dyDescent="0.2">
      <c r="A66" s="701" t="s">
        <v>555</v>
      </c>
      <c r="B66" s="707" t="e">
        <f>'PP Details'!#REF!</f>
        <v>#REF!</v>
      </c>
    </row>
    <row r="67" spans="1:3" ht="15" x14ac:dyDescent="0.25">
      <c r="A67" s="709" t="s">
        <v>539</v>
      </c>
      <c r="B67" s="710"/>
      <c r="C67" s="295" t="s">
        <v>413</v>
      </c>
    </row>
    <row r="68" spans="1:3" ht="15" x14ac:dyDescent="0.25">
      <c r="A68" s="709" t="s">
        <v>709</v>
      </c>
      <c r="B68" s="710"/>
      <c r="C68" s="295" t="s">
        <v>413</v>
      </c>
    </row>
    <row r="69" spans="1:3" x14ac:dyDescent="0.2">
      <c r="A69" s="701" t="s">
        <v>710</v>
      </c>
      <c r="B69" s="707">
        <f>'PP Details'!R8</f>
        <v>0</v>
      </c>
    </row>
    <row r="70" spans="1:3" x14ac:dyDescent="0.2">
      <c r="A70" s="701" t="s">
        <v>712</v>
      </c>
      <c r="B70" s="699">
        <f>'PP Details'!P10</f>
        <v>0</v>
      </c>
    </row>
    <row r="71" spans="1:3" x14ac:dyDescent="0.2">
      <c r="A71" s="701" t="s">
        <v>711</v>
      </c>
      <c r="B71" s="707">
        <f>'PP Details'!R13</f>
        <v>0</v>
      </c>
    </row>
    <row r="72" spans="1:3" x14ac:dyDescent="0.2">
      <c r="A72" s="701" t="s">
        <v>713</v>
      </c>
      <c r="B72" s="699">
        <f>'PP Details'!P15</f>
        <v>0</v>
      </c>
    </row>
    <row r="73" spans="1:3" x14ac:dyDescent="0.2">
      <c r="A73" s="701" t="s">
        <v>714</v>
      </c>
      <c r="B73" s="707">
        <f>'PP Details'!U18</f>
        <v>0</v>
      </c>
    </row>
    <row r="74" spans="1:3" x14ac:dyDescent="0.2">
      <c r="A74" s="701" t="s">
        <v>717</v>
      </c>
      <c r="B74" s="707">
        <f>'PP Details'!D37</f>
        <v>0</v>
      </c>
    </row>
    <row r="75" spans="1:3" x14ac:dyDescent="0.2">
      <c r="A75" s="701" t="s">
        <v>718</v>
      </c>
      <c r="B75" s="707">
        <f>'PP Details'!H37</f>
        <v>0</v>
      </c>
    </row>
    <row r="76" spans="1:3" x14ac:dyDescent="0.2">
      <c r="A76" s="701" t="s">
        <v>719</v>
      </c>
      <c r="B76" s="707">
        <f>'PP Details'!K37</f>
        <v>0</v>
      </c>
    </row>
    <row r="77" spans="1:3" x14ac:dyDescent="0.2">
      <c r="A77" s="701" t="s">
        <v>720</v>
      </c>
      <c r="B77" s="707">
        <f>'PP Details'!P37</f>
        <v>0</v>
      </c>
    </row>
    <row r="78" spans="1:3" x14ac:dyDescent="0.2">
      <c r="A78" s="701" t="s">
        <v>715</v>
      </c>
      <c r="B78" s="699">
        <f>'PP Details'!P20</f>
        <v>0</v>
      </c>
    </row>
    <row r="79" spans="1:3" x14ac:dyDescent="0.2">
      <c r="A79" s="701" t="s">
        <v>716</v>
      </c>
      <c r="B79" s="699">
        <f>B78+B72+B70</f>
        <v>0</v>
      </c>
    </row>
    <row r="80" spans="1:3" ht="25.5" x14ac:dyDescent="0.2">
      <c r="A80" s="701" t="s">
        <v>745</v>
      </c>
      <c r="B80" s="693" t="e">
        <f>B79/B60</f>
        <v>#REF!</v>
      </c>
    </row>
    <row r="81" spans="1:3" x14ac:dyDescent="0.2">
      <c r="A81" s="702" t="s">
        <v>744</v>
      </c>
      <c r="B81" s="717" t="s">
        <v>737</v>
      </c>
      <c r="C81" s="6"/>
    </row>
    <row r="82" spans="1:3" ht="17.25" x14ac:dyDescent="0.2">
      <c r="A82" s="704" t="s">
        <v>706</v>
      </c>
      <c r="B82" s="692"/>
      <c r="C82" s="6"/>
    </row>
    <row r="83" spans="1:3" x14ac:dyDescent="0.2">
      <c r="A83" s="701" t="s">
        <v>723</v>
      </c>
      <c r="B83" s="714" t="str">
        <f>'PP Budget &amp; Request-Tab6'!E59</f>
        <v xml:space="preserve">         /           /  20       </v>
      </c>
    </row>
    <row r="84" spans="1:3" x14ac:dyDescent="0.2">
      <c r="A84" s="701" t="s">
        <v>721</v>
      </c>
      <c r="B84" s="715">
        <f>'PP Budget &amp; Request-Tab6'!E61</f>
        <v>0</v>
      </c>
    </row>
    <row r="85" spans="1:3" x14ac:dyDescent="0.2">
      <c r="A85" s="701" t="s">
        <v>722</v>
      </c>
      <c r="B85" s="715">
        <f>'PP Budget &amp; Request-Tab6'!E62</f>
        <v>0</v>
      </c>
    </row>
    <row r="86" spans="1:3" x14ac:dyDescent="0.2">
      <c r="A86" s="701" t="s">
        <v>538</v>
      </c>
      <c r="B86" s="689">
        <f>'PP Budget &amp; Request-Tab6'!F64</f>
        <v>0</v>
      </c>
    </row>
    <row r="87" spans="1:3" ht="12.75" customHeight="1" x14ac:dyDescent="0.2">
      <c r="A87" s="701" t="s">
        <v>728</v>
      </c>
      <c r="B87" s="687">
        <f>'PP Budget &amp; Request-Tab6'!G66</f>
        <v>0</v>
      </c>
    </row>
    <row r="88" spans="1:3" x14ac:dyDescent="0.2">
      <c r="A88" s="701" t="s">
        <v>727</v>
      </c>
      <c r="B88" s="687">
        <f>'PP Budget &amp; Request-Tab6'!G70</f>
        <v>0</v>
      </c>
    </row>
    <row r="89" spans="1:3" x14ac:dyDescent="0.2">
      <c r="A89" s="701" t="s">
        <v>726</v>
      </c>
      <c r="B89" s="687">
        <f>'PP Budget &amp; Request-Tab6'!G74</f>
        <v>0</v>
      </c>
    </row>
    <row r="90" spans="1:3" x14ac:dyDescent="0.2">
      <c r="A90" s="701" t="s">
        <v>729</v>
      </c>
      <c r="B90" s="716" t="str">
        <f>'AHP Pro Forma-Tab5'!I68</f>
        <v/>
      </c>
    </row>
    <row r="91" spans="1:3" x14ac:dyDescent="0.2">
      <c r="A91" s="701" t="s">
        <v>730</v>
      </c>
      <c r="B91" s="687" t="e">
        <f>'AHP I &amp; E- Tab4'!G20</f>
        <v>#DIV/0!</v>
      </c>
    </row>
    <row r="92" spans="1:3" x14ac:dyDescent="0.2">
      <c r="A92" s="701" t="s">
        <v>731</v>
      </c>
      <c r="B92" s="691">
        <f>'AHP I &amp; E- Tab4'!G21</f>
        <v>0</v>
      </c>
    </row>
    <row r="93" spans="1:3" ht="26.25" x14ac:dyDescent="0.25">
      <c r="A93" s="709" t="s">
        <v>732</v>
      </c>
      <c r="B93" s="710"/>
      <c r="C93" s="295" t="s">
        <v>413</v>
      </c>
    </row>
    <row r="94" spans="1:3" ht="15" x14ac:dyDescent="0.25">
      <c r="A94" s="709" t="s">
        <v>733</v>
      </c>
      <c r="B94" s="710"/>
      <c r="C94" s="295" t="s">
        <v>413</v>
      </c>
    </row>
    <row r="95" spans="1:3" ht="15" x14ac:dyDescent="0.25">
      <c r="A95" s="709" t="s">
        <v>734</v>
      </c>
      <c r="B95" s="710"/>
      <c r="C95" s="295" t="s">
        <v>413</v>
      </c>
    </row>
    <row r="96" spans="1:3" x14ac:dyDescent="0.2">
      <c r="A96" s="702" t="s">
        <v>735</v>
      </c>
      <c r="B96" s="717" t="s">
        <v>737</v>
      </c>
      <c r="C96" s="6"/>
    </row>
    <row r="97" spans="1:3" ht="12.75" customHeight="1" x14ac:dyDescent="0.2">
      <c r="A97" s="705" t="s">
        <v>738</v>
      </c>
      <c r="B97" s="692"/>
      <c r="C97" s="6"/>
    </row>
    <row r="100" spans="1:3" x14ac:dyDescent="0.2">
      <c r="A100" s="701"/>
      <c r="B100" s="718"/>
    </row>
    <row r="101" spans="1:3" x14ac:dyDescent="0.2">
      <c r="A101" s="701"/>
    </row>
  </sheetData>
  <mergeCells count="1">
    <mergeCell ref="A2:B2"/>
  </mergeCells>
  <dataValidations count="3">
    <dataValidation type="list" showInputMessage="1" showErrorMessage="1" promptTitle="Select Yes or No." prompt="Do not leave blank." sqref="B67 B93:B94 B4:B5">
      <formula1>Yes_No</formula1>
    </dataValidation>
    <dataValidation allowBlank="1" showInputMessage="1" showErrorMessage="1" prompt="Select the cell to the left to activate the drop-down menu." sqref="C93:C95 C67:C68 C4:C5"/>
    <dataValidation type="list" showInputMessage="1" showErrorMessage="1" promptTitle="Select Yes,  No, or N/A." prompt="Do not leave blank." sqref="B68 B95">
      <formula1>YesNoNA</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pageSetUpPr fitToPage="1"/>
  </sheetPr>
  <dimension ref="B1:N64"/>
  <sheetViews>
    <sheetView showGridLines="0" showRowColHeaders="0" tabSelected="1" zoomScale="130" zoomScaleNormal="130" workbookViewId="0">
      <selection activeCell="F23" sqref="F23"/>
    </sheetView>
  </sheetViews>
  <sheetFormatPr defaultColWidth="9.140625" defaultRowHeight="12.75" x14ac:dyDescent="0.2"/>
  <cols>
    <col min="1" max="1" width="2.5703125" style="1" customWidth="1"/>
    <col min="2" max="3" width="2.7109375" style="1" customWidth="1"/>
    <col min="4" max="4" width="24.42578125" style="1" customWidth="1"/>
    <col min="5" max="5" width="2.7109375" style="1" customWidth="1"/>
    <col min="6" max="6" width="23.28515625" style="1" customWidth="1"/>
    <col min="7" max="7" width="2.7109375" style="1" customWidth="1"/>
    <col min="8" max="8" width="20.28515625" style="1" customWidth="1"/>
    <col min="9" max="9" width="6" style="1" customWidth="1"/>
    <col min="10" max="10" width="5.28515625" style="1" customWidth="1"/>
    <col min="11" max="11" width="4.140625" style="1" customWidth="1"/>
    <col min="12" max="12" width="6.7109375" style="1" customWidth="1"/>
    <col min="13" max="13" width="2.7109375" style="1" customWidth="1"/>
    <col min="14" max="14" width="2.5703125" style="1" customWidth="1"/>
    <col min="15" max="16384" width="9.140625" style="1"/>
  </cols>
  <sheetData>
    <row r="1" spans="2:14" ht="13.7" customHeight="1" x14ac:dyDescent="0.2">
      <c r="B1" s="14"/>
      <c r="C1" s="14"/>
      <c r="D1" s="14"/>
      <c r="E1" s="14"/>
      <c r="F1" s="14"/>
      <c r="G1" s="14"/>
      <c r="H1" s="14"/>
      <c r="I1" s="14"/>
      <c r="J1" s="14"/>
      <c r="K1" s="14"/>
      <c r="L1" s="14"/>
      <c r="M1" s="14"/>
      <c r="N1" s="14"/>
    </row>
    <row r="2" spans="2:14" x14ac:dyDescent="0.2">
      <c r="B2" s="12"/>
      <c r="C2" s="12"/>
      <c r="D2" s="12"/>
      <c r="E2" s="12"/>
      <c r="F2" s="12"/>
      <c r="G2" s="12"/>
      <c r="H2" s="12"/>
      <c r="I2" s="12"/>
      <c r="J2" s="12"/>
      <c r="K2" s="12"/>
      <c r="L2" s="12"/>
      <c r="M2" s="12"/>
      <c r="N2" s="14"/>
    </row>
    <row r="3" spans="2:14" x14ac:dyDescent="0.2">
      <c r="B3" s="12"/>
      <c r="C3" s="12"/>
      <c r="D3" s="12"/>
      <c r="E3" s="12"/>
      <c r="F3" s="12"/>
      <c r="G3" s="12"/>
      <c r="H3" s="12"/>
      <c r="I3" s="12"/>
      <c r="J3" s="12"/>
      <c r="K3" s="12"/>
      <c r="L3" s="12"/>
      <c r="M3" s="12"/>
      <c r="N3" s="14"/>
    </row>
    <row r="4" spans="2:14" x14ac:dyDescent="0.2">
      <c r="B4" s="12"/>
      <c r="C4" s="12"/>
      <c r="D4" s="12"/>
      <c r="E4" s="12"/>
      <c r="F4" s="12"/>
      <c r="G4" s="12"/>
      <c r="H4" s="12"/>
      <c r="I4" s="12"/>
      <c r="J4" s="12"/>
      <c r="K4" s="12"/>
      <c r="L4" s="12"/>
      <c r="M4" s="12"/>
      <c r="N4" s="14"/>
    </row>
    <row r="5" spans="2:14" ht="13.5" thickBot="1" x14ac:dyDescent="0.25">
      <c r="B5" s="12"/>
      <c r="C5" s="12"/>
      <c r="D5" s="12"/>
      <c r="E5" s="12"/>
      <c r="F5" s="12"/>
      <c r="G5" s="12"/>
      <c r="H5" s="12"/>
      <c r="I5" s="12"/>
      <c r="J5" s="12"/>
      <c r="K5" s="12"/>
      <c r="L5" s="12"/>
      <c r="M5" s="12"/>
      <c r="N5" s="14"/>
    </row>
    <row r="6" spans="2:14" ht="24" customHeight="1" thickBot="1" x14ac:dyDescent="0.25">
      <c r="B6" s="834" t="s">
        <v>499</v>
      </c>
      <c r="C6" s="834"/>
      <c r="D6" s="834"/>
      <c r="E6" s="834"/>
      <c r="F6" s="834"/>
      <c r="G6" s="834"/>
      <c r="H6" s="834"/>
      <c r="I6" s="834"/>
      <c r="J6" s="834"/>
      <c r="K6" s="834"/>
      <c r="L6" s="834"/>
      <c r="M6" s="834"/>
      <c r="N6" s="14"/>
    </row>
    <row r="7" spans="2:14" x14ac:dyDescent="0.2">
      <c r="B7" s="12"/>
      <c r="C7" s="12"/>
      <c r="D7" s="12"/>
      <c r="E7" s="12"/>
      <c r="F7" s="12"/>
      <c r="G7" s="12"/>
      <c r="H7" s="12"/>
      <c r="I7" s="12"/>
      <c r="J7" s="12"/>
      <c r="K7" s="12"/>
      <c r="L7" s="12"/>
      <c r="M7" s="12"/>
      <c r="N7" s="14"/>
    </row>
    <row r="8" spans="2:14" ht="23.25" x14ac:dyDescent="0.35">
      <c r="B8" s="835" t="s">
        <v>500</v>
      </c>
      <c r="C8" s="835"/>
      <c r="D8" s="835"/>
      <c r="E8" s="835"/>
      <c r="F8" s="835"/>
      <c r="G8" s="835"/>
      <c r="H8" s="835"/>
      <c r="I8" s="835"/>
      <c r="J8" s="835"/>
      <c r="K8" s="835"/>
      <c r="L8" s="835"/>
      <c r="M8" s="835"/>
      <c r="N8" s="14"/>
    </row>
    <row r="9" spans="2:14" ht="13.5" thickBot="1" x14ac:dyDescent="0.25">
      <c r="B9" s="12"/>
      <c r="C9" s="12"/>
      <c r="D9" s="12"/>
      <c r="E9" s="12"/>
      <c r="F9" s="12"/>
      <c r="G9" s="12"/>
      <c r="H9" s="12"/>
      <c r="I9" s="12"/>
      <c r="J9" s="12"/>
      <c r="K9" s="12"/>
      <c r="L9" s="12"/>
      <c r="M9" s="12"/>
      <c r="N9" s="14"/>
    </row>
    <row r="10" spans="2:14" ht="15" customHeight="1" x14ac:dyDescent="0.2">
      <c r="B10" s="826"/>
      <c r="C10" s="827"/>
      <c r="D10" s="828"/>
      <c r="E10" s="828"/>
      <c r="F10" s="828"/>
      <c r="G10" s="828"/>
      <c r="H10" s="828"/>
      <c r="I10" s="828"/>
      <c r="J10" s="828"/>
      <c r="K10" s="827"/>
      <c r="L10" s="828"/>
      <c r="M10" s="829"/>
      <c r="N10" s="14"/>
    </row>
    <row r="11" spans="2:14" ht="15" customHeight="1" x14ac:dyDescent="0.2">
      <c r="B11" s="830"/>
      <c r="C11" s="831"/>
      <c r="D11" s="831"/>
      <c r="E11" s="831"/>
      <c r="F11" s="831"/>
      <c r="G11" s="831"/>
      <c r="H11" s="831"/>
      <c r="I11" s="831"/>
      <c r="J11" s="831"/>
      <c r="K11" s="831"/>
      <c r="L11" s="831"/>
      <c r="M11" s="832"/>
      <c r="N11" s="14"/>
    </row>
    <row r="12" spans="2:14" ht="15" customHeight="1" x14ac:dyDescent="0.2">
      <c r="B12" s="830"/>
      <c r="C12" s="831"/>
      <c r="D12" s="831"/>
      <c r="E12" s="831"/>
      <c r="F12" s="831"/>
      <c r="G12" s="831"/>
      <c r="H12" s="831"/>
      <c r="I12" s="831"/>
      <c r="J12" s="831"/>
      <c r="K12" s="831"/>
      <c r="L12" s="831"/>
      <c r="M12" s="832"/>
      <c r="N12" s="14"/>
    </row>
    <row r="13" spans="2:14" ht="15" customHeight="1" x14ac:dyDescent="0.2">
      <c r="B13" s="830"/>
      <c r="C13" s="831"/>
      <c r="D13" s="831"/>
      <c r="E13" s="831"/>
      <c r="F13" s="831"/>
      <c r="G13" s="831"/>
      <c r="H13" s="831"/>
      <c r="I13" s="831"/>
      <c r="J13" s="831"/>
      <c r="K13" s="831"/>
      <c r="L13" s="831"/>
      <c r="M13" s="832"/>
      <c r="N13" s="14"/>
    </row>
    <row r="14" spans="2:14" ht="15" customHeight="1" x14ac:dyDescent="0.2">
      <c r="B14" s="830"/>
      <c r="C14" s="831"/>
      <c r="D14" s="831"/>
      <c r="E14" s="831"/>
      <c r="F14" s="831"/>
      <c r="G14" s="831"/>
      <c r="H14" s="831"/>
      <c r="I14" s="831"/>
      <c r="J14" s="831"/>
      <c r="K14" s="831"/>
      <c r="L14" s="831"/>
      <c r="M14" s="832"/>
      <c r="N14" s="14"/>
    </row>
    <row r="15" spans="2:14" ht="15" customHeight="1" x14ac:dyDescent="0.2">
      <c r="B15" s="830"/>
      <c r="C15" s="831"/>
      <c r="D15" s="831"/>
      <c r="E15" s="831"/>
      <c r="F15" s="831"/>
      <c r="G15" s="831"/>
      <c r="H15" s="831"/>
      <c r="I15" s="831"/>
      <c r="J15" s="831"/>
      <c r="K15" s="831"/>
      <c r="L15" s="831"/>
      <c r="M15" s="832"/>
      <c r="N15" s="14"/>
    </row>
    <row r="16" spans="2:14" ht="15" customHeight="1" x14ac:dyDescent="0.2">
      <c r="B16" s="830"/>
      <c r="C16" s="831"/>
      <c r="D16" s="831"/>
      <c r="E16" s="831"/>
      <c r="F16" s="831"/>
      <c r="G16" s="831"/>
      <c r="H16" s="831"/>
      <c r="I16" s="831"/>
      <c r="J16" s="831"/>
      <c r="K16" s="831"/>
      <c r="L16" s="831"/>
      <c r="M16" s="832"/>
      <c r="N16" s="14"/>
    </row>
    <row r="17" spans="2:14" ht="19.5" customHeight="1" x14ac:dyDescent="0.2">
      <c r="B17" s="830"/>
      <c r="C17" s="831"/>
      <c r="D17" s="831"/>
      <c r="E17" s="831"/>
      <c r="F17" s="831"/>
      <c r="G17" s="831"/>
      <c r="H17" s="831"/>
      <c r="I17" s="831"/>
      <c r="J17" s="831"/>
      <c r="K17" s="831"/>
      <c r="L17" s="831"/>
      <c r="M17" s="832"/>
      <c r="N17" s="14"/>
    </row>
    <row r="18" spans="2:14" ht="19.5" customHeight="1" x14ac:dyDescent="0.2">
      <c r="B18" s="468"/>
      <c r="C18" s="469"/>
      <c r="D18" s="469"/>
      <c r="E18" s="469"/>
      <c r="F18" s="469"/>
      <c r="G18" s="469"/>
      <c r="H18" s="469"/>
      <c r="I18" s="469"/>
      <c r="J18" s="469"/>
      <c r="K18" s="469"/>
      <c r="L18" s="469"/>
      <c r="M18" s="516"/>
      <c r="N18" s="14"/>
    </row>
    <row r="19" spans="2:14" ht="15" customHeight="1" x14ac:dyDescent="0.2">
      <c r="B19" s="470"/>
      <c r="C19" s="833" t="s">
        <v>501</v>
      </c>
      <c r="D19" s="833"/>
      <c r="E19" s="833"/>
      <c r="F19" s="833"/>
      <c r="G19" s="833"/>
      <c r="H19" s="833"/>
      <c r="I19" s="833"/>
      <c r="J19" s="833"/>
      <c r="K19" s="833"/>
      <c r="L19" s="833"/>
      <c r="M19" s="471"/>
      <c r="N19" s="14"/>
    </row>
    <row r="20" spans="2:14" ht="5.25" customHeight="1" x14ac:dyDescent="0.2">
      <c r="B20" s="464"/>
      <c r="C20" s="469"/>
      <c r="D20" s="462"/>
      <c r="E20" s="462"/>
      <c r="F20" s="13"/>
      <c r="G20" s="462"/>
      <c r="H20" s="456"/>
      <c r="I20" s="456"/>
      <c r="J20" s="456"/>
      <c r="K20" s="456"/>
      <c r="L20" s="456"/>
      <c r="M20" s="457"/>
      <c r="N20" s="14"/>
    </row>
    <row r="21" spans="2:14" ht="15" customHeight="1" x14ac:dyDescent="0.25">
      <c r="B21" s="464"/>
      <c r="C21" s="469"/>
      <c r="D21" s="759" t="s">
        <v>820</v>
      </c>
      <c r="E21" s="474"/>
      <c r="F21" s="760" t="s">
        <v>821</v>
      </c>
      <c r="G21" s="474"/>
      <c r="H21" s="823" t="s">
        <v>827</v>
      </c>
      <c r="I21" s="823"/>
      <c r="J21" s="823"/>
      <c r="K21" s="823"/>
      <c r="L21" s="823"/>
      <c r="M21" s="457"/>
      <c r="N21" s="14"/>
    </row>
    <row r="22" spans="2:14" ht="5.25" customHeight="1" x14ac:dyDescent="0.25">
      <c r="B22" s="464"/>
      <c r="C22" s="469"/>
      <c r="D22" s="474"/>
      <c r="E22" s="474"/>
      <c r="F22" s="522"/>
      <c r="G22" s="474"/>
      <c r="H22" s="522"/>
      <c r="I22" s="13"/>
      <c r="J22" s="13"/>
      <c r="K22" s="761"/>
      <c r="L22" s="761"/>
      <c r="M22" s="457"/>
      <c r="N22" s="14"/>
    </row>
    <row r="23" spans="2:14" ht="18.75" customHeight="1" x14ac:dyDescent="0.2">
      <c r="B23" s="742"/>
      <c r="C23" s="743"/>
      <c r="D23" s="759" t="s">
        <v>819</v>
      </c>
      <c r="E23" s="474"/>
      <c r="F23" s="803" t="s">
        <v>822</v>
      </c>
      <c r="G23" s="474"/>
      <c r="H23" s="824" t="s">
        <v>828</v>
      </c>
      <c r="I23" s="824"/>
      <c r="J23" s="824"/>
      <c r="K23" s="824"/>
      <c r="L23" s="824"/>
      <c r="M23" s="494"/>
      <c r="N23" s="14"/>
    </row>
    <row r="24" spans="2:14" ht="15" customHeight="1" x14ac:dyDescent="0.25">
      <c r="B24" s="464"/>
      <c r="C24" s="469"/>
      <c r="D24" s="759" t="s">
        <v>818</v>
      </c>
      <c r="E24" s="474"/>
      <c r="F24" s="825" t="s">
        <v>823</v>
      </c>
      <c r="G24" s="474"/>
      <c r="H24" s="522" t="s">
        <v>824</v>
      </c>
      <c r="I24" s="13"/>
      <c r="J24" s="13"/>
      <c r="K24" s="761"/>
      <c r="L24" s="761"/>
      <c r="M24" s="457"/>
      <c r="N24" s="14"/>
    </row>
    <row r="25" spans="2:14" ht="5.25" customHeight="1" x14ac:dyDescent="0.25">
      <c r="B25" s="464"/>
      <c r="C25" s="469"/>
      <c r="D25" s="474"/>
      <c r="E25" s="474"/>
      <c r="F25" s="825"/>
      <c r="G25" s="474"/>
      <c r="H25" s="522"/>
      <c r="I25" s="13"/>
      <c r="J25" s="13"/>
      <c r="K25" s="761"/>
      <c r="L25" s="761"/>
      <c r="M25" s="457"/>
      <c r="N25" s="14"/>
    </row>
    <row r="26" spans="2:14" ht="16.5" customHeight="1" x14ac:dyDescent="0.2">
      <c r="B26" s="464"/>
      <c r="C26" s="469"/>
      <c r="D26" s="759"/>
      <c r="E26" s="571"/>
      <c r="F26" s="825"/>
      <c r="G26" s="571"/>
      <c r="H26" s="836" t="s">
        <v>639</v>
      </c>
      <c r="I26" s="836"/>
      <c r="J26" s="744"/>
      <c r="K26" s="761"/>
      <c r="L26" s="761"/>
      <c r="M26" s="457"/>
      <c r="N26" s="14"/>
    </row>
    <row r="27" spans="2:14" ht="15.75" customHeight="1" x14ac:dyDescent="0.2">
      <c r="B27" s="570"/>
      <c r="C27" s="571"/>
      <c r="D27" s="474"/>
      <c r="E27" s="571"/>
      <c r="F27" s="759"/>
      <c r="G27" s="743"/>
      <c r="H27" s="822" t="s">
        <v>825</v>
      </c>
      <c r="I27" s="822"/>
      <c r="J27" s="744"/>
      <c r="K27" s="744"/>
      <c r="L27" s="744"/>
      <c r="M27" s="494"/>
      <c r="N27" s="14"/>
    </row>
    <row r="28" spans="2:14" ht="15" customHeight="1" x14ac:dyDescent="0.2">
      <c r="B28" s="519"/>
      <c r="C28" s="520"/>
      <c r="D28" s="462"/>
      <c r="E28" s="462"/>
      <c r="F28" s="13"/>
      <c r="G28" s="13"/>
      <c r="H28" s="761"/>
      <c r="I28" s="761"/>
      <c r="J28" s="456"/>
      <c r="K28" s="456"/>
      <c r="L28" s="456"/>
      <c r="M28" s="494"/>
      <c r="N28" s="14"/>
    </row>
    <row r="29" spans="2:14" ht="15" customHeight="1" x14ac:dyDescent="0.2">
      <c r="B29" s="519"/>
      <c r="C29" s="520"/>
      <c r="D29" s="462"/>
      <c r="E29" s="462"/>
      <c r="F29" s="13"/>
      <c r="G29" s="13"/>
      <c r="H29" s="761"/>
      <c r="I29" s="761"/>
      <c r="J29" s="456"/>
      <c r="K29" s="456"/>
      <c r="L29" s="456"/>
      <c r="M29" s="494"/>
      <c r="N29" s="14"/>
    </row>
    <row r="30" spans="2:14" ht="15.75" x14ac:dyDescent="0.2">
      <c r="B30" s="695"/>
      <c r="C30" s="696"/>
      <c r="D30" s="462"/>
      <c r="E30" s="462"/>
      <c r="F30" s="13"/>
      <c r="G30" s="13"/>
      <c r="H30" s="456"/>
      <c r="I30" s="456"/>
      <c r="J30" s="456"/>
      <c r="K30" s="456"/>
      <c r="L30" s="456"/>
      <c r="M30" s="494"/>
      <c r="N30" s="14"/>
    </row>
    <row r="31" spans="2:14" ht="15" customHeight="1" x14ac:dyDescent="0.2">
      <c r="B31" s="695"/>
      <c r="C31" s="696"/>
      <c r="D31" s="462"/>
      <c r="E31" s="462"/>
      <c r="F31" s="13"/>
      <c r="G31" s="13"/>
      <c r="H31" s="456"/>
      <c r="I31" s="456"/>
      <c r="J31" s="456"/>
      <c r="K31" s="456"/>
      <c r="L31" s="456"/>
      <c r="M31" s="494"/>
      <c r="N31" s="14"/>
    </row>
    <row r="32" spans="2:14" ht="15" customHeight="1" x14ac:dyDescent="0.2">
      <c r="B32" s="695"/>
      <c r="C32" s="696"/>
      <c r="D32" s="462"/>
      <c r="E32" s="462"/>
      <c r="F32" s="13"/>
      <c r="G32" s="13"/>
      <c r="H32" s="456"/>
      <c r="I32" s="456"/>
      <c r="J32" s="456"/>
      <c r="K32" s="456"/>
      <c r="L32" s="456"/>
      <c r="M32" s="494"/>
      <c r="N32" s="14"/>
    </row>
    <row r="33" spans="2:14" ht="15" customHeight="1" x14ac:dyDescent="0.2">
      <c r="B33" s="695"/>
      <c r="C33" s="696"/>
      <c r="D33" s="462"/>
      <c r="E33" s="462"/>
      <c r="F33" s="13"/>
      <c r="G33" s="13"/>
      <c r="H33" s="456"/>
      <c r="I33" s="456"/>
      <c r="J33" s="456"/>
      <c r="K33" s="456"/>
      <c r="L33" s="456"/>
      <c r="M33" s="494"/>
      <c r="N33" s="14"/>
    </row>
    <row r="34" spans="2:14" ht="15" customHeight="1" x14ac:dyDescent="0.2">
      <c r="B34" s="695"/>
      <c r="C34" s="696"/>
      <c r="D34" s="462"/>
      <c r="E34" s="462"/>
      <c r="F34" s="13"/>
      <c r="G34" s="13"/>
      <c r="H34" s="456"/>
      <c r="I34" s="456"/>
      <c r="J34" s="456"/>
      <c r="K34" s="456"/>
      <c r="L34" s="456"/>
      <c r="M34" s="494"/>
      <c r="N34" s="14"/>
    </row>
    <row r="35" spans="2:14" ht="15" customHeight="1" x14ac:dyDescent="0.2">
      <c r="B35" s="695"/>
      <c r="C35" s="696"/>
      <c r="D35" s="462"/>
      <c r="E35" s="462"/>
      <c r="F35" s="13"/>
      <c r="G35" s="13"/>
      <c r="H35" s="456"/>
      <c r="I35" s="456"/>
      <c r="J35" s="456"/>
      <c r="K35" s="456"/>
      <c r="L35" s="456"/>
      <c r="M35" s="494"/>
      <c r="N35" s="14"/>
    </row>
    <row r="36" spans="2:14" ht="15" customHeight="1" x14ac:dyDescent="0.2">
      <c r="B36" s="695"/>
      <c r="C36" s="696"/>
      <c r="D36" s="462"/>
      <c r="E36" s="462"/>
      <c r="F36" s="13"/>
      <c r="G36" s="13"/>
      <c r="H36" s="456"/>
      <c r="I36" s="456"/>
      <c r="J36" s="456"/>
      <c r="K36" s="456"/>
      <c r="L36" s="456"/>
      <c r="M36" s="494"/>
      <c r="N36" s="14"/>
    </row>
    <row r="37" spans="2:14" ht="15" customHeight="1" x14ac:dyDescent="0.2">
      <c r="B37" s="519"/>
      <c r="C37" s="520"/>
      <c r="D37" s="462"/>
      <c r="E37" s="462"/>
      <c r="F37" s="13"/>
      <c r="G37" s="13"/>
      <c r="H37" s="456"/>
      <c r="I37" s="456"/>
      <c r="J37" s="456"/>
      <c r="K37" s="456"/>
      <c r="L37" s="456"/>
      <c r="M37" s="494"/>
      <c r="N37" s="14"/>
    </row>
    <row r="38" spans="2:14" ht="15" customHeight="1" x14ac:dyDescent="0.2">
      <c r="B38" s="613"/>
      <c r="C38" s="614"/>
      <c r="D38" s="462"/>
      <c r="E38" s="462"/>
      <c r="F38" s="13"/>
      <c r="G38" s="13"/>
      <c r="H38" s="456"/>
      <c r="I38" s="456"/>
      <c r="J38" s="456"/>
      <c r="K38" s="456"/>
      <c r="L38" s="456"/>
      <c r="M38" s="494"/>
      <c r="N38" s="14"/>
    </row>
    <row r="39" spans="2:14" ht="15" customHeight="1" x14ac:dyDescent="0.2">
      <c r="B39" s="613"/>
      <c r="C39" s="614"/>
      <c r="D39" s="462"/>
      <c r="E39" s="462"/>
      <c r="F39" s="13"/>
      <c r="G39" s="13"/>
      <c r="H39" s="456"/>
      <c r="I39" s="456"/>
      <c r="J39" s="456"/>
      <c r="K39" s="456"/>
      <c r="L39" s="456"/>
      <c r="M39" s="494"/>
      <c r="N39" s="14"/>
    </row>
    <row r="40" spans="2:14" ht="15" customHeight="1" x14ac:dyDescent="0.2">
      <c r="B40" s="613"/>
      <c r="C40" s="614"/>
      <c r="D40" s="462"/>
      <c r="E40" s="462"/>
      <c r="F40" s="13"/>
      <c r="G40" s="13"/>
      <c r="H40" s="456"/>
      <c r="I40" s="456"/>
      <c r="J40" s="456"/>
      <c r="K40" s="456"/>
      <c r="L40" s="456"/>
      <c r="M40" s="494"/>
      <c r="N40" s="14"/>
    </row>
    <row r="41" spans="2:14" ht="15" customHeight="1" x14ac:dyDescent="0.2">
      <c r="B41" s="695"/>
      <c r="C41" s="696"/>
      <c r="D41" s="462"/>
      <c r="E41" s="462"/>
      <c r="F41" s="13"/>
      <c r="G41" s="13"/>
      <c r="H41" s="456"/>
      <c r="I41" s="456"/>
      <c r="J41" s="456"/>
      <c r="K41" s="456"/>
      <c r="L41" s="456"/>
      <c r="M41" s="494"/>
      <c r="N41" s="14"/>
    </row>
    <row r="42" spans="2:14" ht="15" customHeight="1" x14ac:dyDescent="0.2">
      <c r="B42" s="695"/>
      <c r="C42" s="696"/>
      <c r="D42" s="462"/>
      <c r="E42" s="462"/>
      <c r="F42" s="13"/>
      <c r="G42" s="13"/>
      <c r="H42" s="456"/>
      <c r="I42" s="456"/>
      <c r="J42" s="456"/>
      <c r="K42" s="456"/>
      <c r="L42" s="456"/>
      <c r="M42" s="494"/>
      <c r="N42" s="14"/>
    </row>
    <row r="43" spans="2:14" ht="15" customHeight="1" x14ac:dyDescent="0.2">
      <c r="B43" s="695"/>
      <c r="C43" s="696"/>
      <c r="D43" s="462"/>
      <c r="E43" s="462"/>
      <c r="F43" s="13"/>
      <c r="G43" s="13"/>
      <c r="H43" s="456"/>
      <c r="I43" s="456"/>
      <c r="J43" s="456"/>
      <c r="K43" s="456"/>
      <c r="L43" s="456"/>
      <c r="M43" s="494"/>
      <c r="N43" s="14"/>
    </row>
    <row r="44" spans="2:14" ht="15" customHeight="1" x14ac:dyDescent="0.2">
      <c r="B44" s="695"/>
      <c r="C44" s="696"/>
      <c r="D44" s="462"/>
      <c r="E44" s="462"/>
      <c r="F44" s="13"/>
      <c r="G44" s="13"/>
      <c r="H44" s="456"/>
      <c r="I44" s="456"/>
      <c r="J44" s="456"/>
      <c r="K44" s="456"/>
      <c r="L44" s="456"/>
      <c r="M44" s="494"/>
      <c r="N44" s="14"/>
    </row>
    <row r="45" spans="2:14" ht="15" customHeight="1" x14ac:dyDescent="0.2">
      <c r="B45" s="695"/>
      <c r="C45" s="696"/>
      <c r="D45" s="462"/>
      <c r="E45" s="462"/>
      <c r="F45" s="13"/>
      <c r="G45" s="13"/>
      <c r="H45" s="456"/>
      <c r="I45" s="456"/>
      <c r="J45" s="456"/>
      <c r="K45" s="456"/>
      <c r="L45" s="456"/>
      <c r="M45" s="494"/>
      <c r="N45" s="14"/>
    </row>
    <row r="46" spans="2:14" ht="15" customHeight="1" x14ac:dyDescent="0.2">
      <c r="B46" s="695"/>
      <c r="C46" s="696"/>
      <c r="D46" s="462"/>
      <c r="E46" s="462"/>
      <c r="F46" s="13"/>
      <c r="G46" s="13"/>
      <c r="H46" s="456"/>
      <c r="I46" s="456"/>
      <c r="J46" s="456"/>
      <c r="K46" s="456"/>
      <c r="L46" s="456"/>
      <c r="M46" s="494"/>
      <c r="N46" s="14"/>
    </row>
    <row r="47" spans="2:14" ht="15" customHeight="1" x14ac:dyDescent="0.2">
      <c r="B47" s="742"/>
      <c r="C47" s="743"/>
      <c r="D47" s="462"/>
      <c r="E47" s="462"/>
      <c r="F47" s="13"/>
      <c r="G47" s="13"/>
      <c r="H47" s="456"/>
      <c r="I47" s="456"/>
      <c r="J47" s="456"/>
      <c r="K47" s="456"/>
      <c r="L47" s="456"/>
      <c r="M47" s="494"/>
      <c r="N47" s="14"/>
    </row>
    <row r="48" spans="2:14" ht="15" customHeight="1" x14ac:dyDescent="0.2">
      <c r="B48" s="695"/>
      <c r="C48" s="696"/>
      <c r="D48" s="462"/>
      <c r="E48" s="462"/>
      <c r="F48" s="13"/>
      <c r="G48" s="13"/>
      <c r="H48" s="456"/>
      <c r="I48" s="456"/>
      <c r="J48" s="456"/>
      <c r="K48" s="456"/>
      <c r="L48" s="456"/>
      <c r="M48" s="494"/>
      <c r="N48" s="14"/>
    </row>
    <row r="49" spans="2:14" ht="15" customHeight="1" x14ac:dyDescent="0.2">
      <c r="B49" s="695"/>
      <c r="C49" s="696"/>
      <c r="D49" s="462"/>
      <c r="E49" s="462"/>
      <c r="F49" s="13"/>
      <c r="G49" s="13"/>
      <c r="H49" s="456"/>
      <c r="I49" s="456"/>
      <c r="J49" s="456"/>
      <c r="K49" s="456"/>
      <c r="L49" s="456"/>
      <c r="M49" s="494"/>
      <c r="N49" s="14"/>
    </row>
    <row r="50" spans="2:14" ht="15" customHeight="1" x14ac:dyDescent="0.2">
      <c r="B50" s="695"/>
      <c r="C50" s="696"/>
      <c r="D50" s="462"/>
      <c r="E50" s="462"/>
      <c r="F50" s="13"/>
      <c r="G50" s="13"/>
      <c r="H50" s="456"/>
      <c r="I50" s="456"/>
      <c r="J50" s="456"/>
      <c r="K50" s="456"/>
      <c r="L50" s="456"/>
      <c r="M50" s="494"/>
      <c r="N50" s="14"/>
    </row>
    <row r="51" spans="2:14" ht="15" customHeight="1" x14ac:dyDescent="0.2">
      <c r="B51" s="695"/>
      <c r="C51" s="696"/>
      <c r="D51" s="462"/>
      <c r="E51" s="462"/>
      <c r="F51" s="13"/>
      <c r="G51" s="13"/>
      <c r="H51" s="456"/>
      <c r="I51" s="456"/>
      <c r="J51" s="456"/>
      <c r="K51" s="456"/>
      <c r="L51" s="456"/>
      <c r="M51" s="494"/>
      <c r="N51" s="14"/>
    </row>
    <row r="52" spans="2:14" ht="15" customHeight="1" x14ac:dyDescent="0.2">
      <c r="B52" s="695"/>
      <c r="C52" s="696"/>
      <c r="D52" s="462"/>
      <c r="E52" s="462"/>
      <c r="F52" s="13"/>
      <c r="G52" s="13"/>
      <c r="H52" s="456"/>
      <c r="I52" s="456"/>
      <c r="J52" s="456"/>
      <c r="K52" s="456"/>
      <c r="L52" s="456"/>
      <c r="M52" s="494"/>
      <c r="N52" s="14"/>
    </row>
    <row r="53" spans="2:14" ht="15" customHeight="1" x14ac:dyDescent="0.2">
      <c r="B53" s="695"/>
      <c r="C53" s="696"/>
      <c r="D53" s="462"/>
      <c r="E53" s="462"/>
      <c r="F53" s="13"/>
      <c r="G53" s="13"/>
      <c r="H53" s="456"/>
      <c r="I53" s="456"/>
      <c r="J53" s="456"/>
      <c r="K53" s="456"/>
      <c r="L53" s="456"/>
      <c r="M53" s="494"/>
      <c r="N53" s="14"/>
    </row>
    <row r="54" spans="2:14" ht="15" customHeight="1" x14ac:dyDescent="0.2">
      <c r="B54" s="695"/>
      <c r="C54" s="696"/>
      <c r="D54" s="462"/>
      <c r="E54" s="462"/>
      <c r="F54" s="13"/>
      <c r="G54" s="13"/>
      <c r="H54" s="456"/>
      <c r="I54" s="456"/>
      <c r="J54" s="456"/>
      <c r="K54" s="456"/>
      <c r="L54" s="456"/>
      <c r="M54" s="494"/>
      <c r="N54" s="14"/>
    </row>
    <row r="55" spans="2:14" ht="15" customHeight="1" x14ac:dyDescent="0.2">
      <c r="B55" s="695"/>
      <c r="C55" s="696"/>
      <c r="D55" s="462"/>
      <c r="E55" s="462"/>
      <c r="F55" s="13"/>
      <c r="G55" s="13"/>
      <c r="H55" s="456"/>
      <c r="I55" s="456"/>
      <c r="J55" s="456"/>
      <c r="K55" s="456"/>
      <c r="L55" s="456"/>
      <c r="M55" s="494"/>
      <c r="N55" s="14"/>
    </row>
    <row r="56" spans="2:14" ht="15" customHeight="1" x14ac:dyDescent="0.2">
      <c r="B56" s="695"/>
      <c r="C56" s="696"/>
      <c r="D56" s="462"/>
      <c r="E56" s="462"/>
      <c r="F56" s="13"/>
      <c r="G56" s="13"/>
      <c r="H56" s="456"/>
      <c r="I56" s="456"/>
      <c r="J56" s="456"/>
      <c r="K56" s="456"/>
      <c r="L56" s="456"/>
      <c r="M56" s="494"/>
      <c r="N56" s="14"/>
    </row>
    <row r="57" spans="2:14" ht="15" customHeight="1" x14ac:dyDescent="0.2">
      <c r="B57" s="695"/>
      <c r="C57" s="696"/>
      <c r="D57" s="462"/>
      <c r="E57" s="462"/>
      <c r="F57" s="13"/>
      <c r="G57" s="13"/>
      <c r="H57" s="456"/>
      <c r="I57" s="456"/>
      <c r="J57" s="456"/>
      <c r="K57" s="456"/>
      <c r="L57" s="456"/>
      <c r="M57" s="494"/>
      <c r="N57" s="14"/>
    </row>
    <row r="58" spans="2:14" ht="15" customHeight="1" x14ac:dyDescent="0.2">
      <c r="B58" s="695"/>
      <c r="C58" s="696"/>
      <c r="D58" s="462"/>
      <c r="E58" s="462"/>
      <c r="F58" s="13"/>
      <c r="G58" s="13"/>
      <c r="H58" s="456"/>
      <c r="I58" s="456"/>
      <c r="J58" s="456"/>
      <c r="K58" s="456"/>
      <c r="L58" s="456"/>
      <c r="M58" s="494"/>
      <c r="N58" s="14"/>
    </row>
    <row r="59" spans="2:14" ht="15" customHeight="1" x14ac:dyDescent="0.2">
      <c r="B59" s="695"/>
      <c r="C59" s="696"/>
      <c r="D59" s="462"/>
      <c r="E59" s="462"/>
      <c r="F59" s="13"/>
      <c r="G59" s="13"/>
      <c r="H59" s="456"/>
      <c r="I59" s="456"/>
      <c r="J59" s="456"/>
      <c r="K59" s="456"/>
      <c r="L59" s="456"/>
      <c r="M59" s="494"/>
      <c r="N59" s="14"/>
    </row>
    <row r="60" spans="2:14" ht="15" customHeight="1" x14ac:dyDescent="0.2">
      <c r="B60" s="695"/>
      <c r="C60" s="696"/>
      <c r="D60" s="462"/>
      <c r="E60" s="462"/>
      <c r="F60" s="13"/>
      <c r="G60" s="13"/>
      <c r="H60" s="456"/>
      <c r="I60" s="456"/>
      <c r="J60" s="456"/>
      <c r="K60" s="456"/>
      <c r="L60" s="456"/>
      <c r="M60" s="494"/>
      <c r="N60" s="14"/>
    </row>
    <row r="61" spans="2:14" ht="15" customHeight="1" x14ac:dyDescent="0.2">
      <c r="B61" s="695"/>
      <c r="C61" s="696"/>
      <c r="D61" s="462"/>
      <c r="E61" s="462"/>
      <c r="F61" s="13"/>
      <c r="G61" s="13"/>
      <c r="H61" s="456"/>
      <c r="I61" s="456"/>
      <c r="J61" s="456"/>
      <c r="K61" s="456"/>
      <c r="L61" s="456"/>
      <c r="M61" s="494"/>
      <c r="N61" s="14"/>
    </row>
    <row r="62" spans="2:14" ht="15" customHeight="1" x14ac:dyDescent="0.2">
      <c r="B62" s="695"/>
      <c r="C62" s="696"/>
      <c r="D62" s="462"/>
      <c r="E62" s="462"/>
      <c r="F62" s="13"/>
      <c r="G62" s="13"/>
      <c r="H62" s="456"/>
      <c r="I62" s="456"/>
      <c r="J62" s="456"/>
      <c r="K62" s="456"/>
      <c r="L62" s="456"/>
      <c r="M62" s="494"/>
      <c r="N62" s="14"/>
    </row>
    <row r="63" spans="2:14" ht="13.5" thickBot="1" x14ac:dyDescent="0.25">
      <c r="B63" s="459"/>
      <c r="C63" s="460"/>
      <c r="D63" s="460"/>
      <c r="E63" s="460"/>
      <c r="F63" s="460"/>
      <c r="G63" s="460"/>
      <c r="H63" s="460"/>
      <c r="I63" s="460"/>
      <c r="J63" s="460"/>
      <c r="K63" s="460"/>
      <c r="L63" s="460"/>
      <c r="M63" s="458"/>
      <c r="N63" s="14"/>
    </row>
    <row r="64" spans="2:14" x14ac:dyDescent="0.2">
      <c r="B64" s="12"/>
      <c r="C64" s="12"/>
      <c r="D64" s="12"/>
      <c r="E64" s="12"/>
      <c r="F64" s="12"/>
      <c r="G64" s="12"/>
      <c r="H64" s="12"/>
      <c r="I64" s="12"/>
      <c r="J64" s="12"/>
      <c r="K64" s="12"/>
      <c r="L64" s="12"/>
      <c r="M64" s="12"/>
      <c r="N64" s="14"/>
    </row>
  </sheetData>
  <sheetProtection algorithmName="SHA-512" hashValue="lF6Swzto82PE/WiPZGqIHFe/AuTvz5q+S0vu13w0hlE/hCsIB5jMbGqc9jHovS9EOTe+48lubwy7hR1z2FTq2Q==" saltValue="+9fzM0OZjpEXpBhw/5H4Iw==" spinCount="100000" sheet="1" objects="1" scenarios="1" selectLockedCells="1"/>
  <mergeCells count="9">
    <mergeCell ref="B6:M6"/>
    <mergeCell ref="B8:M8"/>
    <mergeCell ref="H26:I26"/>
    <mergeCell ref="H27:I27"/>
    <mergeCell ref="H21:L21"/>
    <mergeCell ref="H23:L23"/>
    <mergeCell ref="F24:F26"/>
    <mergeCell ref="B10:M17"/>
    <mergeCell ref="C19:L19"/>
  </mergeCells>
  <pageMargins left="0.7" right="0.7" top="0.5" bottom="0.5" header="0.3" footer="0.3"/>
  <pageSetup paperSize="5"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8370" r:id="rId4" name="Check Box 2">
              <controlPr defaultSize="0" autoFill="0" autoLine="0" autoPict="0">
                <anchor moveWithCells="1">
                  <from>
                    <xdr:col>1</xdr:col>
                    <xdr:colOff>171450</xdr:colOff>
                    <xdr:row>23</xdr:row>
                    <xdr:rowOff>9525</xdr:rowOff>
                  </from>
                  <to>
                    <xdr:col>2</xdr:col>
                    <xdr:colOff>171450</xdr:colOff>
                    <xdr:row>24</xdr:row>
                    <xdr:rowOff>0</xdr:rowOff>
                  </to>
                </anchor>
              </controlPr>
            </control>
          </mc:Choice>
        </mc:AlternateContent>
        <mc:AlternateContent xmlns:mc="http://schemas.openxmlformats.org/markup-compatibility/2006">
          <mc:Choice Requires="x14">
            <control shapeId="58371" r:id="rId5" name="Check Box 3">
              <controlPr defaultSize="0" autoFill="0" autoLine="0" autoPict="0">
                <anchor moveWithCells="1">
                  <from>
                    <xdr:col>4</xdr:col>
                    <xdr:colOff>0</xdr:colOff>
                    <xdr:row>20</xdr:row>
                    <xdr:rowOff>0</xdr:rowOff>
                  </from>
                  <to>
                    <xdr:col>5</xdr:col>
                    <xdr:colOff>0</xdr:colOff>
                    <xdr:row>20</xdr:row>
                    <xdr:rowOff>180975</xdr:rowOff>
                  </to>
                </anchor>
              </controlPr>
            </control>
          </mc:Choice>
        </mc:AlternateContent>
        <mc:AlternateContent xmlns:mc="http://schemas.openxmlformats.org/markup-compatibility/2006">
          <mc:Choice Requires="x14">
            <control shapeId="58372" r:id="rId6" name="Check Box 4">
              <controlPr defaultSize="0" autoFill="0" autoLine="0" autoPict="0">
                <anchor moveWithCells="1">
                  <from>
                    <xdr:col>4</xdr:col>
                    <xdr:colOff>0</xdr:colOff>
                    <xdr:row>23</xdr:row>
                    <xdr:rowOff>0</xdr:rowOff>
                  </from>
                  <to>
                    <xdr:col>5</xdr:col>
                    <xdr:colOff>0</xdr:colOff>
                    <xdr:row>23</xdr:row>
                    <xdr:rowOff>180975</xdr:rowOff>
                  </to>
                </anchor>
              </controlPr>
            </control>
          </mc:Choice>
        </mc:AlternateContent>
        <mc:AlternateContent xmlns:mc="http://schemas.openxmlformats.org/markup-compatibility/2006">
          <mc:Choice Requires="x14">
            <control shapeId="58386" r:id="rId7" name="Check Box 18">
              <controlPr defaultSize="0" autoFill="0" autoLine="0" autoPict="0">
                <anchor moveWithCells="1">
                  <from>
                    <xdr:col>6</xdr:col>
                    <xdr:colOff>0</xdr:colOff>
                    <xdr:row>20</xdr:row>
                    <xdr:rowOff>0</xdr:rowOff>
                  </from>
                  <to>
                    <xdr:col>7</xdr:col>
                    <xdr:colOff>0</xdr:colOff>
                    <xdr:row>20</xdr:row>
                    <xdr:rowOff>180975</xdr:rowOff>
                  </to>
                </anchor>
              </controlPr>
            </control>
          </mc:Choice>
        </mc:AlternateContent>
        <mc:AlternateContent xmlns:mc="http://schemas.openxmlformats.org/markup-compatibility/2006">
          <mc:Choice Requires="x14">
            <control shapeId="58387" r:id="rId8" name="Check Box 19">
              <controlPr defaultSize="0" autoFill="0" autoLine="0" autoPict="0">
                <anchor moveWithCells="1">
                  <from>
                    <xdr:col>6</xdr:col>
                    <xdr:colOff>0</xdr:colOff>
                    <xdr:row>23</xdr:row>
                    <xdr:rowOff>0</xdr:rowOff>
                  </from>
                  <to>
                    <xdr:col>7</xdr:col>
                    <xdr:colOff>0</xdr:colOff>
                    <xdr:row>23</xdr:row>
                    <xdr:rowOff>180975</xdr:rowOff>
                  </to>
                </anchor>
              </controlPr>
            </control>
          </mc:Choice>
        </mc:AlternateContent>
        <mc:AlternateContent xmlns:mc="http://schemas.openxmlformats.org/markup-compatibility/2006">
          <mc:Choice Requires="x14">
            <control shapeId="58388" r:id="rId9" name="Check Box 20">
              <controlPr defaultSize="0" autoFill="0" autoLine="0" autoPict="0">
                <anchor moveWithCells="1">
                  <from>
                    <xdr:col>6</xdr:col>
                    <xdr:colOff>0</xdr:colOff>
                    <xdr:row>25</xdr:row>
                    <xdr:rowOff>9525</xdr:rowOff>
                  </from>
                  <to>
                    <xdr:col>7</xdr:col>
                    <xdr:colOff>0</xdr:colOff>
                    <xdr:row>25</xdr:row>
                    <xdr:rowOff>190500</xdr:rowOff>
                  </to>
                </anchor>
              </controlPr>
            </control>
          </mc:Choice>
        </mc:AlternateContent>
        <mc:AlternateContent xmlns:mc="http://schemas.openxmlformats.org/markup-compatibility/2006">
          <mc:Choice Requires="x14">
            <control shapeId="58369" r:id="rId10" name="Check Box 1">
              <controlPr defaultSize="0" autoFill="0" autoLine="0" autoPict="0">
                <anchor moveWithCells="1">
                  <from>
                    <xdr:col>1</xdr:col>
                    <xdr:colOff>171450</xdr:colOff>
                    <xdr:row>20</xdr:row>
                    <xdr:rowOff>9525</xdr:rowOff>
                  </from>
                  <to>
                    <xdr:col>2</xdr:col>
                    <xdr:colOff>171450</xdr:colOff>
                    <xdr:row>21</xdr:row>
                    <xdr:rowOff>0</xdr:rowOff>
                  </to>
                </anchor>
              </controlPr>
            </control>
          </mc:Choice>
        </mc:AlternateContent>
        <mc:AlternateContent xmlns:mc="http://schemas.openxmlformats.org/markup-compatibility/2006">
          <mc:Choice Requires="x14">
            <control shapeId="58390" r:id="rId11" name="Check Box 22">
              <controlPr defaultSize="0" autoFill="0" autoLine="0" autoPict="0">
                <anchor moveWithCells="1">
                  <from>
                    <xdr:col>6</xdr:col>
                    <xdr:colOff>0</xdr:colOff>
                    <xdr:row>26</xdr:row>
                    <xdr:rowOff>9525</xdr:rowOff>
                  </from>
                  <to>
                    <xdr:col>7</xdr:col>
                    <xdr:colOff>0</xdr:colOff>
                    <xdr:row>26</xdr:row>
                    <xdr:rowOff>190500</xdr:rowOff>
                  </to>
                </anchor>
              </controlPr>
            </control>
          </mc:Choice>
        </mc:AlternateContent>
        <mc:AlternateContent xmlns:mc="http://schemas.openxmlformats.org/markup-compatibility/2006">
          <mc:Choice Requires="x14">
            <control shapeId="58391" r:id="rId12" name="Check Box 23">
              <controlPr locked="0" defaultSize="0" autoFill="0" autoLine="0" autoPict="0">
                <anchor moveWithCells="1">
                  <from>
                    <xdr:col>6</xdr:col>
                    <xdr:colOff>0</xdr:colOff>
                    <xdr:row>22</xdr:row>
                    <xdr:rowOff>0</xdr:rowOff>
                  </from>
                  <to>
                    <xdr:col>7</xdr:col>
                    <xdr:colOff>0</xdr:colOff>
                    <xdr:row>22</xdr:row>
                    <xdr:rowOff>180975</xdr:rowOff>
                  </to>
                </anchor>
              </controlPr>
            </control>
          </mc:Choice>
        </mc:AlternateContent>
        <mc:AlternateContent xmlns:mc="http://schemas.openxmlformats.org/markup-compatibility/2006">
          <mc:Choice Requires="x14">
            <control shapeId="58392" r:id="rId13" name="Check Box 24">
              <controlPr locked="0" defaultSize="0" autoFill="0" autoLine="0" autoPict="0">
                <anchor moveWithCells="1">
                  <from>
                    <xdr:col>1</xdr:col>
                    <xdr:colOff>171450</xdr:colOff>
                    <xdr:row>22</xdr:row>
                    <xdr:rowOff>9525</xdr:rowOff>
                  </from>
                  <to>
                    <xdr:col>2</xdr:col>
                    <xdr:colOff>171450</xdr:colOff>
                    <xdr:row>22</xdr:row>
                    <xdr:rowOff>190500</xdr:rowOff>
                  </to>
                </anchor>
              </controlPr>
            </control>
          </mc:Choice>
        </mc:AlternateContent>
        <mc:AlternateContent xmlns:mc="http://schemas.openxmlformats.org/markup-compatibility/2006">
          <mc:Choice Requires="x14">
            <control shapeId="58393" r:id="rId14" name="Check Box 25">
              <controlPr defaultSize="0" autoFill="0" autoLine="0" autoPict="0">
                <anchor moveWithCells="1">
                  <from>
                    <xdr:col>4</xdr:col>
                    <xdr:colOff>0</xdr:colOff>
                    <xdr:row>22</xdr:row>
                    <xdr:rowOff>0</xdr:rowOff>
                  </from>
                  <to>
                    <xdr:col>5</xdr:col>
                    <xdr:colOff>0</xdr:colOff>
                    <xdr:row>22</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B1:X43"/>
  <sheetViews>
    <sheetView showGridLines="0" showRowColHeaders="0" topLeftCell="A21" zoomScale="130" zoomScaleNormal="130" workbookViewId="0">
      <selection activeCell="D40" sqref="D40:T41"/>
    </sheetView>
  </sheetViews>
  <sheetFormatPr defaultColWidth="9.140625" defaultRowHeight="12.75" x14ac:dyDescent="0.2"/>
  <cols>
    <col min="1" max="1" width="2.5703125" style="1" customWidth="1"/>
    <col min="2" max="2" width="2.7109375" style="1" customWidth="1"/>
    <col min="3" max="4" width="3.42578125" style="1" customWidth="1"/>
    <col min="5" max="5" width="5.140625" style="1" customWidth="1"/>
    <col min="6" max="6" width="4.5703125" style="1" customWidth="1"/>
    <col min="7" max="7" width="6.140625" style="1" customWidth="1"/>
    <col min="8" max="9" width="5.28515625" style="1" customWidth="1"/>
    <col min="10" max="10" width="4.5703125" style="1" customWidth="1"/>
    <col min="11" max="12" width="6.28515625" style="1" customWidth="1"/>
    <col min="13" max="13" width="10.85546875" style="1" customWidth="1"/>
    <col min="14" max="14" width="6.5703125" style="1" customWidth="1"/>
    <col min="15" max="15" width="7.42578125" style="1" customWidth="1"/>
    <col min="16" max="16" width="6.5703125" style="1" customWidth="1"/>
    <col min="17" max="17" width="4.5703125" style="1" customWidth="1"/>
    <col min="18" max="18" width="5.140625" style="1" customWidth="1"/>
    <col min="19" max="19" width="3.5703125" style="1" customWidth="1"/>
    <col min="20" max="20" width="2.5703125" style="1" customWidth="1"/>
    <col min="21" max="21" width="3.42578125" style="1" customWidth="1"/>
    <col min="22" max="22" width="2.7109375" style="1" customWidth="1"/>
    <col min="23" max="23" width="2.5703125" style="1" customWidth="1"/>
    <col min="24" max="16384" width="9.140625" style="1"/>
  </cols>
  <sheetData>
    <row r="1" spans="2:24" ht="13.5" thickBot="1" x14ac:dyDescent="0.25">
      <c r="B1" s="12"/>
      <c r="C1" s="12"/>
      <c r="D1" s="12"/>
      <c r="E1" s="12"/>
      <c r="F1" s="12"/>
      <c r="G1" s="12"/>
      <c r="H1" s="12"/>
      <c r="I1" s="12"/>
      <c r="J1" s="12"/>
      <c r="K1" s="12"/>
      <c r="L1" s="12"/>
      <c r="M1" s="12"/>
      <c r="N1" s="12"/>
      <c r="O1" s="12"/>
      <c r="P1" s="12"/>
      <c r="Q1" s="12"/>
      <c r="R1" s="12"/>
      <c r="S1" s="12"/>
      <c r="T1" s="12"/>
      <c r="U1" s="12"/>
      <c r="V1" s="12"/>
      <c r="W1" s="12"/>
      <c r="X1" s="14"/>
    </row>
    <row r="2" spans="2:24" ht="15" customHeight="1" x14ac:dyDescent="0.2">
      <c r="B2" s="466"/>
      <c r="C2" s="476"/>
      <c r="D2" s="476"/>
      <c r="E2" s="476"/>
      <c r="F2" s="476"/>
      <c r="G2" s="476"/>
      <c r="H2" s="467"/>
      <c r="I2" s="476"/>
      <c r="J2" s="476"/>
      <c r="K2" s="461"/>
      <c r="L2" s="453"/>
      <c r="M2" s="453"/>
      <c r="N2" s="454"/>
      <c r="O2" s="454"/>
      <c r="P2" s="454"/>
      <c r="Q2" s="477"/>
      <c r="R2" s="477"/>
      <c r="S2" s="477"/>
      <c r="T2" s="477"/>
      <c r="U2" s="454"/>
      <c r="V2" s="455"/>
      <c r="W2" s="12"/>
      <c r="X2" s="14"/>
    </row>
    <row r="3" spans="2:24" s="493" customFormat="1" ht="21" customHeight="1" x14ac:dyDescent="0.2">
      <c r="B3" s="489"/>
      <c r="C3" s="855" t="s">
        <v>502</v>
      </c>
      <c r="D3" s="856"/>
      <c r="E3" s="856"/>
      <c r="F3" s="856"/>
      <c r="G3" s="856"/>
      <c r="H3" s="856"/>
      <c r="I3" s="856"/>
      <c r="J3" s="856"/>
      <c r="K3" s="856"/>
      <c r="L3" s="856"/>
      <c r="M3" s="856"/>
      <c r="N3" s="856"/>
      <c r="O3" s="856"/>
      <c r="P3" s="856"/>
      <c r="Q3" s="856"/>
      <c r="R3" s="856"/>
      <c r="S3" s="856"/>
      <c r="T3" s="856"/>
      <c r="U3" s="857"/>
      <c r="V3" s="490"/>
      <c r="W3" s="491"/>
      <c r="X3" s="492"/>
    </row>
    <row r="4" spans="2:24" ht="9" customHeight="1" x14ac:dyDescent="0.2">
      <c r="B4" s="468"/>
      <c r="C4" s="462"/>
      <c r="D4" s="462"/>
      <c r="E4" s="462"/>
      <c r="F4" s="462"/>
      <c r="G4" s="462"/>
      <c r="H4" s="462"/>
      <c r="I4" s="462"/>
      <c r="J4" s="462"/>
      <c r="K4" s="462"/>
      <c r="L4" s="456"/>
      <c r="M4" s="456"/>
      <c r="N4" s="456"/>
      <c r="O4" s="456"/>
      <c r="P4" s="456"/>
      <c r="Q4" s="456"/>
      <c r="R4" s="456"/>
      <c r="S4" s="456"/>
      <c r="T4" s="456"/>
      <c r="U4" s="456"/>
      <c r="V4" s="457"/>
      <c r="W4" s="12"/>
      <c r="X4" s="14"/>
    </row>
    <row r="5" spans="2:24" s="483" customFormat="1" ht="15" customHeight="1" x14ac:dyDescent="0.25">
      <c r="B5" s="478"/>
      <c r="C5" s="479"/>
      <c r="D5" s="479"/>
      <c r="E5" s="849" t="s">
        <v>765</v>
      </c>
      <c r="F5" s="849"/>
      <c r="G5" s="849"/>
      <c r="H5" s="849"/>
      <c r="I5" s="858"/>
      <c r="J5" s="858"/>
      <c r="K5" s="858"/>
      <c r="L5" s="858"/>
      <c r="M5" s="858"/>
      <c r="N5" s="858"/>
      <c r="O5" s="858"/>
      <c r="P5" s="858"/>
      <c r="Q5" s="858"/>
      <c r="R5" s="858"/>
      <c r="S5" s="858"/>
      <c r="T5" s="858"/>
      <c r="U5" s="479"/>
      <c r="V5" s="471"/>
      <c r="W5" s="481"/>
      <c r="X5" s="482"/>
    </row>
    <row r="6" spans="2:24" s="483" customFormat="1" ht="15" customHeight="1" x14ac:dyDescent="0.25">
      <c r="B6" s="478"/>
      <c r="C6" s="479"/>
      <c r="D6" s="479"/>
      <c r="E6" s="860" t="s">
        <v>766</v>
      </c>
      <c r="F6" s="860"/>
      <c r="G6" s="860"/>
      <c r="H6" s="860"/>
      <c r="I6" s="487"/>
      <c r="J6" s="487"/>
      <c r="K6" s="484"/>
      <c r="L6" s="485"/>
      <c r="M6" s="485"/>
      <c r="N6" s="485"/>
      <c r="O6" s="485"/>
      <c r="P6" s="485"/>
      <c r="Q6" s="485"/>
      <c r="R6" s="485"/>
      <c r="S6" s="485"/>
      <c r="T6" s="485"/>
      <c r="U6" s="480"/>
      <c r="V6" s="471"/>
      <c r="W6" s="481"/>
      <c r="X6" s="482"/>
    </row>
    <row r="7" spans="2:24" s="483" customFormat="1" ht="15" customHeight="1" x14ac:dyDescent="0.25">
      <c r="B7" s="478"/>
      <c r="C7" s="479"/>
      <c r="D7" s="479"/>
      <c r="E7" s="859" t="s">
        <v>503</v>
      </c>
      <c r="F7" s="859"/>
      <c r="G7" s="859"/>
      <c r="H7" s="859"/>
      <c r="I7" s="847"/>
      <c r="J7" s="847"/>
      <c r="K7" s="847"/>
      <c r="L7" s="847"/>
      <c r="M7" s="847"/>
      <c r="N7" s="847"/>
      <c r="O7" s="847"/>
      <c r="P7" s="847"/>
      <c r="Q7" s="847"/>
      <c r="R7" s="847"/>
      <c r="S7" s="847"/>
      <c r="T7" s="847"/>
      <c r="U7" s="479"/>
      <c r="V7" s="471"/>
      <c r="W7" s="481"/>
      <c r="X7" s="482"/>
    </row>
    <row r="8" spans="2:24" s="483" customFormat="1" ht="21" customHeight="1" x14ac:dyDescent="0.25">
      <c r="B8" s="478"/>
      <c r="C8" s="479"/>
      <c r="D8" s="479"/>
      <c r="E8" s="859" t="s">
        <v>504</v>
      </c>
      <c r="F8" s="859"/>
      <c r="G8" s="859"/>
      <c r="H8" s="859"/>
      <c r="I8" s="848"/>
      <c r="J8" s="848"/>
      <c r="K8" s="848"/>
      <c r="L8" s="848"/>
      <c r="M8" s="848"/>
      <c r="N8" s="848"/>
      <c r="O8" s="848"/>
      <c r="P8" s="848"/>
      <c r="Q8" s="848"/>
      <c r="R8" s="848"/>
      <c r="S8" s="848"/>
      <c r="T8" s="848"/>
      <c r="U8" s="480"/>
      <c r="V8" s="471"/>
      <c r="W8" s="481"/>
      <c r="X8" s="482"/>
    </row>
    <row r="9" spans="2:24" s="483" customFormat="1" ht="21" customHeight="1" x14ac:dyDescent="0.25">
      <c r="B9" s="478"/>
      <c r="C9" s="479"/>
      <c r="D9" s="479"/>
      <c r="E9" s="487" t="s">
        <v>505</v>
      </c>
      <c r="F9" s="858"/>
      <c r="G9" s="858"/>
      <c r="H9" s="858"/>
      <c r="I9" s="858"/>
      <c r="J9" s="858"/>
      <c r="K9" s="858"/>
      <c r="L9" s="486" t="s">
        <v>506</v>
      </c>
      <c r="M9" s="861"/>
      <c r="N9" s="861"/>
      <c r="O9" s="486" t="s">
        <v>507</v>
      </c>
      <c r="P9" s="862"/>
      <c r="Q9" s="862"/>
      <c r="R9" s="862"/>
      <c r="S9" s="862"/>
      <c r="T9" s="862"/>
      <c r="U9" s="480"/>
      <c r="V9" s="471"/>
      <c r="W9" s="481"/>
      <c r="X9" s="482"/>
    </row>
    <row r="10" spans="2:24" ht="21" customHeight="1" x14ac:dyDescent="0.25">
      <c r="B10" s="468"/>
      <c r="C10" s="462"/>
      <c r="D10" s="462"/>
      <c r="E10" s="849" t="s">
        <v>794</v>
      </c>
      <c r="F10" s="849"/>
      <c r="G10" s="849"/>
      <c r="H10" s="849"/>
      <c r="I10" s="849"/>
      <c r="J10" s="849"/>
      <c r="K10" s="849"/>
      <c r="L10" s="849"/>
      <c r="M10" s="864"/>
      <c r="N10" s="864"/>
      <c r="O10" s="864"/>
      <c r="P10" s="864"/>
      <c r="Q10" s="864"/>
      <c r="R10" s="864"/>
      <c r="S10" s="864"/>
      <c r="T10" s="864"/>
      <c r="U10" s="456"/>
      <c r="V10" s="457"/>
      <c r="W10" s="12"/>
      <c r="X10" s="14"/>
    </row>
    <row r="11" spans="2:24" ht="21" customHeight="1" x14ac:dyDescent="0.25">
      <c r="B11" s="613"/>
      <c r="C11" s="462"/>
      <c r="D11" s="462"/>
      <c r="E11" s="860" t="s">
        <v>790</v>
      </c>
      <c r="F11" s="860"/>
      <c r="G11" s="860"/>
      <c r="H11" s="860"/>
      <c r="I11" s="860"/>
      <c r="J11" s="858"/>
      <c r="K11" s="858"/>
      <c r="L11" s="858"/>
      <c r="M11" s="858"/>
      <c r="N11" s="858"/>
      <c r="O11" s="858"/>
      <c r="P11" s="858"/>
      <c r="Q11" s="858"/>
      <c r="R11" s="858"/>
      <c r="S11" s="858"/>
      <c r="T11" s="858"/>
      <c r="U11" s="456"/>
      <c r="V11" s="457"/>
      <c r="W11" s="12"/>
      <c r="X11" s="14"/>
    </row>
    <row r="12" spans="2:24" ht="21" customHeight="1" x14ac:dyDescent="0.25">
      <c r="B12" s="468"/>
      <c r="C12" s="462"/>
      <c r="D12" s="462"/>
      <c r="E12" s="860" t="s">
        <v>791</v>
      </c>
      <c r="F12" s="860"/>
      <c r="G12" s="860"/>
      <c r="H12" s="860"/>
      <c r="I12" s="723"/>
      <c r="J12" s="865"/>
      <c r="K12" s="865"/>
      <c r="L12" s="865"/>
      <c r="M12" s="865"/>
      <c r="N12" s="865"/>
      <c r="O12" s="865"/>
      <c r="P12" s="865"/>
      <c r="Q12" s="865"/>
      <c r="R12" s="865"/>
      <c r="S12" s="865"/>
      <c r="T12" s="865"/>
      <c r="U12" s="456"/>
      <c r="V12" s="457"/>
      <c r="W12" s="12"/>
      <c r="X12" s="14"/>
    </row>
    <row r="13" spans="2:24" ht="21" customHeight="1" x14ac:dyDescent="0.25">
      <c r="B13" s="468"/>
      <c r="C13" s="462"/>
      <c r="D13" s="462"/>
      <c r="E13" s="860" t="s">
        <v>792</v>
      </c>
      <c r="F13" s="860"/>
      <c r="G13" s="860"/>
      <c r="H13" s="723"/>
      <c r="I13" s="723"/>
      <c r="J13" s="865"/>
      <c r="K13" s="865"/>
      <c r="L13" s="865"/>
      <c r="M13" s="865"/>
      <c r="N13" s="865"/>
      <c r="O13" s="865"/>
      <c r="P13" s="865"/>
      <c r="Q13" s="865"/>
      <c r="R13" s="865"/>
      <c r="S13" s="865"/>
      <c r="T13" s="865"/>
      <c r="U13" s="456"/>
      <c r="V13" s="457"/>
      <c r="W13" s="12"/>
      <c r="X13" s="14"/>
    </row>
    <row r="14" spans="2:24" ht="6.75" customHeight="1" x14ac:dyDescent="0.25">
      <c r="B14" s="695"/>
      <c r="C14" s="462"/>
      <c r="D14" s="462"/>
      <c r="E14" s="697"/>
      <c r="F14" s="697"/>
      <c r="G14" s="697"/>
      <c r="H14" s="697"/>
      <c r="I14" s="697"/>
      <c r="J14" s="697"/>
      <c r="K14" s="698"/>
      <c r="L14" s="724"/>
      <c r="M14" s="724"/>
      <c r="N14" s="724"/>
      <c r="O14" s="724"/>
      <c r="P14" s="698"/>
      <c r="Q14" s="698"/>
      <c r="R14" s="698"/>
      <c r="S14" s="698"/>
      <c r="T14" s="698"/>
      <c r="U14" s="456"/>
      <c r="V14" s="494"/>
      <c r="W14" s="12"/>
      <c r="X14" s="14"/>
    </row>
    <row r="15" spans="2:24" ht="21" customHeight="1" x14ac:dyDescent="0.25">
      <c r="B15" s="695"/>
      <c r="C15" s="462"/>
      <c r="D15" s="462"/>
      <c r="E15" s="849" t="s">
        <v>748</v>
      </c>
      <c r="F15" s="850"/>
      <c r="G15" s="850"/>
      <c r="H15" s="850"/>
      <c r="I15" s="850"/>
      <c r="J15" s="850"/>
      <c r="K15" s="851"/>
      <c r="L15" s="852"/>
      <c r="M15" s="853"/>
      <c r="N15" s="853"/>
      <c r="O15" s="854"/>
      <c r="P15" s="295" t="s">
        <v>413</v>
      </c>
      <c r="Q15" s="698"/>
      <c r="R15" s="698"/>
      <c r="S15" s="698"/>
      <c r="T15" s="698"/>
      <c r="U15" s="456"/>
      <c r="V15" s="494"/>
      <c r="W15" s="12"/>
      <c r="X15" s="14"/>
    </row>
    <row r="16" spans="2:24" ht="15" customHeight="1" x14ac:dyDescent="0.2">
      <c r="B16" s="468"/>
      <c r="C16" s="462"/>
      <c r="D16" s="462"/>
      <c r="E16" s="462"/>
      <c r="F16" s="462"/>
      <c r="G16" s="462"/>
      <c r="H16" s="462"/>
      <c r="I16" s="462"/>
      <c r="J16" s="462"/>
      <c r="K16" s="462"/>
      <c r="L16" s="456"/>
      <c r="M16" s="456"/>
      <c r="N16" s="456"/>
      <c r="O16" s="456"/>
      <c r="P16" s="456"/>
      <c r="Q16" s="456"/>
      <c r="R16" s="456"/>
      <c r="S16" s="456"/>
      <c r="T16" s="456"/>
      <c r="U16" s="456"/>
      <c r="V16" s="457"/>
      <c r="W16" s="12"/>
      <c r="X16" s="14"/>
    </row>
    <row r="17" spans="2:24" ht="21" customHeight="1" x14ac:dyDescent="0.2">
      <c r="B17" s="468"/>
      <c r="C17" s="855" t="s">
        <v>789</v>
      </c>
      <c r="D17" s="856"/>
      <c r="E17" s="856"/>
      <c r="F17" s="856"/>
      <c r="G17" s="856"/>
      <c r="H17" s="856"/>
      <c r="I17" s="856"/>
      <c r="J17" s="856"/>
      <c r="K17" s="856"/>
      <c r="L17" s="856"/>
      <c r="M17" s="856"/>
      <c r="N17" s="856"/>
      <c r="O17" s="856"/>
      <c r="P17" s="856"/>
      <c r="Q17" s="856"/>
      <c r="R17" s="856"/>
      <c r="S17" s="856"/>
      <c r="T17" s="856"/>
      <c r="U17" s="857"/>
      <c r="V17" s="457"/>
      <c r="W17" s="12"/>
      <c r="X17" s="14"/>
    </row>
    <row r="18" spans="2:24" ht="9" customHeight="1" x14ac:dyDescent="0.2">
      <c r="B18" s="468"/>
      <c r="C18" s="488"/>
      <c r="D18" s="488"/>
      <c r="E18" s="462"/>
      <c r="F18" s="462"/>
      <c r="G18" s="462"/>
      <c r="H18" s="462"/>
      <c r="I18" s="462"/>
      <c r="J18" s="462"/>
      <c r="K18" s="462"/>
      <c r="L18" s="456"/>
      <c r="M18" s="456"/>
      <c r="N18" s="456"/>
      <c r="O18" s="456"/>
      <c r="P18" s="456"/>
      <c r="Q18" s="456"/>
      <c r="R18" s="456"/>
      <c r="S18" s="456"/>
      <c r="T18" s="456"/>
      <c r="U18" s="456"/>
      <c r="V18" s="457"/>
      <c r="W18" s="12"/>
      <c r="X18" s="14"/>
    </row>
    <row r="19" spans="2:24" ht="48" customHeight="1" x14ac:dyDescent="0.2">
      <c r="B19" s="613"/>
      <c r="C19" s="488"/>
      <c r="D19" s="614"/>
      <c r="E19" s="846" t="s">
        <v>767</v>
      </c>
      <c r="F19" s="846"/>
      <c r="G19" s="846"/>
      <c r="H19" s="846"/>
      <c r="I19" s="846"/>
      <c r="J19" s="846"/>
      <c r="K19" s="846"/>
      <c r="L19" s="846"/>
      <c r="M19" s="846"/>
      <c r="N19" s="846"/>
      <c r="O19" s="846"/>
      <c r="P19" s="846"/>
      <c r="Q19" s="846"/>
      <c r="R19" s="846"/>
      <c r="S19" s="846"/>
      <c r="T19" s="846"/>
      <c r="U19" s="456"/>
      <c r="V19" s="494"/>
      <c r="W19" s="12"/>
      <c r="X19" s="14"/>
    </row>
    <row r="20" spans="2:24" ht="48" customHeight="1" x14ac:dyDescent="0.2">
      <c r="B20" s="613"/>
      <c r="C20" s="488"/>
      <c r="D20" s="614"/>
      <c r="E20" s="846" t="s">
        <v>768</v>
      </c>
      <c r="F20" s="846"/>
      <c r="G20" s="846"/>
      <c r="H20" s="846"/>
      <c r="I20" s="846"/>
      <c r="J20" s="846"/>
      <c r="K20" s="846"/>
      <c r="L20" s="846"/>
      <c r="M20" s="846"/>
      <c r="N20" s="846"/>
      <c r="O20" s="846"/>
      <c r="P20" s="846"/>
      <c r="Q20" s="846"/>
      <c r="R20" s="846"/>
      <c r="S20" s="846"/>
      <c r="T20" s="846"/>
      <c r="U20" s="456"/>
      <c r="V20" s="494"/>
      <c r="W20" s="12"/>
      <c r="X20" s="14"/>
    </row>
    <row r="21" spans="2:24" ht="9" customHeight="1" x14ac:dyDescent="0.2">
      <c r="B21" s="613"/>
      <c r="C21" s="488"/>
      <c r="D21" s="488"/>
      <c r="E21" s="462"/>
      <c r="F21" s="462"/>
      <c r="G21" s="462"/>
      <c r="H21" s="462"/>
      <c r="I21" s="462"/>
      <c r="J21" s="462"/>
      <c r="K21" s="462"/>
      <c r="L21" s="456"/>
      <c r="M21" s="456"/>
      <c r="N21" s="456"/>
      <c r="O21" s="456"/>
      <c r="P21" s="456"/>
      <c r="Q21" s="456"/>
      <c r="R21" s="456"/>
      <c r="S21" s="456"/>
      <c r="T21" s="456"/>
      <c r="U21" s="456"/>
      <c r="V21" s="494"/>
      <c r="W21" s="12"/>
      <c r="X21" s="14"/>
    </row>
    <row r="22" spans="2:24" ht="33" customHeight="1" x14ac:dyDescent="0.2">
      <c r="B22" s="613"/>
      <c r="C22" s="488"/>
      <c r="D22" s="614"/>
      <c r="E22" s="846" t="s">
        <v>769</v>
      </c>
      <c r="F22" s="846"/>
      <c r="G22" s="846"/>
      <c r="H22" s="846"/>
      <c r="I22" s="846"/>
      <c r="J22" s="846"/>
      <c r="K22" s="846"/>
      <c r="L22" s="846"/>
      <c r="M22" s="846"/>
      <c r="N22" s="846"/>
      <c r="O22" s="846"/>
      <c r="P22" s="846"/>
      <c r="Q22" s="846"/>
      <c r="R22" s="846"/>
      <c r="S22" s="846"/>
      <c r="T22" s="846"/>
      <c r="U22" s="456"/>
      <c r="V22" s="494"/>
      <c r="W22" s="12"/>
      <c r="X22" s="14"/>
    </row>
    <row r="23" spans="2:24" ht="9" customHeight="1" x14ac:dyDescent="0.2">
      <c r="B23" s="613"/>
      <c r="C23" s="488"/>
      <c r="D23" s="488"/>
      <c r="E23" s="462"/>
      <c r="F23" s="462"/>
      <c r="G23" s="462"/>
      <c r="H23" s="462"/>
      <c r="I23" s="462"/>
      <c r="J23" s="462"/>
      <c r="K23" s="462"/>
      <c r="L23" s="456"/>
      <c r="M23" s="456"/>
      <c r="N23" s="456"/>
      <c r="O23" s="456"/>
      <c r="P23" s="456"/>
      <c r="Q23" s="456"/>
      <c r="R23" s="456"/>
      <c r="S23" s="456"/>
      <c r="T23" s="456"/>
      <c r="U23" s="456"/>
      <c r="V23" s="494"/>
      <c r="W23" s="12"/>
      <c r="X23" s="14"/>
    </row>
    <row r="24" spans="2:24" ht="33" customHeight="1" x14ac:dyDescent="0.2">
      <c r="B24" s="613"/>
      <c r="C24" s="488"/>
      <c r="D24" s="614"/>
      <c r="E24" s="846" t="s">
        <v>772</v>
      </c>
      <c r="F24" s="846"/>
      <c r="G24" s="846"/>
      <c r="H24" s="846"/>
      <c r="I24" s="846"/>
      <c r="J24" s="846"/>
      <c r="K24" s="846"/>
      <c r="L24" s="846"/>
      <c r="M24" s="846"/>
      <c r="N24" s="846"/>
      <c r="O24" s="846"/>
      <c r="P24" s="846"/>
      <c r="Q24" s="846"/>
      <c r="R24" s="846"/>
      <c r="S24" s="846"/>
      <c r="T24" s="846"/>
      <c r="U24" s="456"/>
      <c r="V24" s="494"/>
      <c r="W24" s="12"/>
      <c r="X24" s="14"/>
    </row>
    <row r="25" spans="2:24" ht="9" customHeight="1" x14ac:dyDescent="0.2">
      <c r="B25" s="613"/>
      <c r="C25" s="488"/>
      <c r="D25" s="488"/>
      <c r="E25" s="462"/>
      <c r="F25" s="462"/>
      <c r="G25" s="462"/>
      <c r="H25" s="462"/>
      <c r="I25" s="462"/>
      <c r="J25" s="462"/>
      <c r="K25" s="462"/>
      <c r="L25" s="456"/>
      <c r="M25" s="456"/>
      <c r="N25" s="456"/>
      <c r="O25" s="456"/>
      <c r="P25" s="456"/>
      <c r="Q25" s="456"/>
      <c r="R25" s="456"/>
      <c r="S25" s="456"/>
      <c r="T25" s="456"/>
      <c r="U25" s="456"/>
      <c r="V25" s="494"/>
      <c r="W25" s="12"/>
      <c r="X25" s="14"/>
    </row>
    <row r="26" spans="2:24" ht="48" customHeight="1" x14ac:dyDescent="0.2">
      <c r="B26" s="613"/>
      <c r="C26" s="488"/>
      <c r="D26" s="614"/>
      <c r="E26" s="846" t="s">
        <v>770</v>
      </c>
      <c r="F26" s="846"/>
      <c r="G26" s="846"/>
      <c r="H26" s="846"/>
      <c r="I26" s="846"/>
      <c r="J26" s="846"/>
      <c r="K26" s="846"/>
      <c r="L26" s="846"/>
      <c r="M26" s="846"/>
      <c r="N26" s="846"/>
      <c r="O26" s="846"/>
      <c r="P26" s="846"/>
      <c r="Q26" s="846"/>
      <c r="R26" s="846"/>
      <c r="S26" s="846"/>
      <c r="T26" s="846"/>
      <c r="U26" s="456"/>
      <c r="V26" s="494"/>
      <c r="W26" s="12"/>
      <c r="X26" s="14"/>
    </row>
    <row r="27" spans="2:24" ht="9" customHeight="1" x14ac:dyDescent="0.2">
      <c r="B27" s="613"/>
      <c r="C27" s="488"/>
      <c r="D27" s="488"/>
      <c r="E27" s="462"/>
      <c r="F27" s="462"/>
      <c r="G27" s="462"/>
      <c r="H27" s="462"/>
      <c r="I27" s="462"/>
      <c r="J27" s="462"/>
      <c r="K27" s="462"/>
      <c r="L27" s="456"/>
      <c r="M27" s="456"/>
      <c r="N27" s="456"/>
      <c r="O27" s="456"/>
      <c r="P27" s="456"/>
      <c r="Q27" s="456"/>
      <c r="R27" s="456"/>
      <c r="S27" s="456"/>
      <c r="T27" s="456"/>
      <c r="U27" s="456"/>
      <c r="V27" s="494"/>
      <c r="W27" s="12"/>
      <c r="X27" s="14"/>
    </row>
    <row r="28" spans="2:24" ht="33" customHeight="1" x14ac:dyDescent="0.2">
      <c r="B28" s="613"/>
      <c r="C28" s="488"/>
      <c r="D28" s="614"/>
      <c r="E28" s="846" t="s">
        <v>793</v>
      </c>
      <c r="F28" s="846"/>
      <c r="G28" s="846"/>
      <c r="H28" s="846"/>
      <c r="I28" s="846"/>
      <c r="J28" s="846"/>
      <c r="K28" s="846"/>
      <c r="L28" s="846"/>
      <c r="M28" s="846"/>
      <c r="N28" s="846"/>
      <c r="O28" s="846"/>
      <c r="P28" s="846"/>
      <c r="Q28" s="846"/>
      <c r="R28" s="846"/>
      <c r="S28" s="846"/>
      <c r="T28" s="846"/>
      <c r="U28" s="456"/>
      <c r="V28" s="494"/>
      <c r="W28" s="12"/>
      <c r="X28" s="14"/>
    </row>
    <row r="29" spans="2:24" ht="9" customHeight="1" x14ac:dyDescent="0.2">
      <c r="B29" s="613"/>
      <c r="C29" s="488"/>
      <c r="D29" s="488"/>
      <c r="E29" s="462"/>
      <c r="F29" s="462"/>
      <c r="G29" s="462"/>
      <c r="H29" s="462"/>
      <c r="I29" s="462"/>
      <c r="J29" s="462"/>
      <c r="K29" s="462"/>
      <c r="L29" s="456"/>
      <c r="M29" s="456"/>
      <c r="N29" s="456"/>
      <c r="O29" s="456"/>
      <c r="P29" s="456"/>
      <c r="Q29" s="456"/>
      <c r="R29" s="456"/>
      <c r="S29" s="456"/>
      <c r="T29" s="456"/>
      <c r="U29" s="456"/>
      <c r="V29" s="494"/>
      <c r="W29" s="12"/>
      <c r="X29" s="14"/>
    </row>
    <row r="30" spans="2:24" ht="21" customHeight="1" x14ac:dyDescent="0.2">
      <c r="B30" s="613"/>
      <c r="C30" s="855" t="s">
        <v>773</v>
      </c>
      <c r="D30" s="856"/>
      <c r="E30" s="856"/>
      <c r="F30" s="856"/>
      <c r="G30" s="856"/>
      <c r="H30" s="856"/>
      <c r="I30" s="856"/>
      <c r="J30" s="856"/>
      <c r="K30" s="856"/>
      <c r="L30" s="856"/>
      <c r="M30" s="856"/>
      <c r="N30" s="856"/>
      <c r="O30" s="856"/>
      <c r="P30" s="856"/>
      <c r="Q30" s="856"/>
      <c r="R30" s="856"/>
      <c r="S30" s="856"/>
      <c r="T30" s="856"/>
      <c r="U30" s="857"/>
      <c r="V30" s="457"/>
      <c r="W30" s="12"/>
      <c r="X30" s="14"/>
    </row>
    <row r="31" spans="2:24" ht="9" customHeight="1" x14ac:dyDescent="0.2">
      <c r="B31" s="613"/>
      <c r="C31" s="488"/>
      <c r="D31" s="488"/>
      <c r="E31" s="462"/>
      <c r="F31" s="462"/>
      <c r="G31" s="462"/>
      <c r="H31" s="462"/>
      <c r="I31" s="462"/>
      <c r="J31" s="462"/>
      <c r="K31" s="462"/>
      <c r="L31" s="456"/>
      <c r="M31" s="456"/>
      <c r="N31" s="456"/>
      <c r="O31" s="456"/>
      <c r="P31" s="456"/>
      <c r="Q31" s="456"/>
      <c r="R31" s="456"/>
      <c r="S31" s="456"/>
      <c r="T31" s="456"/>
      <c r="U31" s="456"/>
      <c r="V31" s="494"/>
      <c r="W31" s="12"/>
      <c r="X31" s="14"/>
    </row>
    <row r="32" spans="2:24" ht="21" customHeight="1" x14ac:dyDescent="0.2">
      <c r="B32" s="613"/>
      <c r="C32" s="488"/>
      <c r="D32" s="614"/>
      <c r="E32" s="846" t="s">
        <v>670</v>
      </c>
      <c r="F32" s="846"/>
      <c r="G32" s="846"/>
      <c r="H32" s="846"/>
      <c r="I32" s="866" t="s">
        <v>669</v>
      </c>
      <c r="J32" s="866"/>
      <c r="K32" s="866"/>
      <c r="L32" s="866"/>
      <c r="M32" s="866"/>
      <c r="N32" s="615"/>
      <c r="O32" s="615"/>
      <c r="P32" s="615"/>
      <c r="Q32" s="615"/>
      <c r="R32" s="615"/>
      <c r="S32" s="615"/>
      <c r="T32" s="615"/>
      <c r="U32" s="456"/>
      <c r="V32" s="494"/>
      <c r="W32" s="12"/>
      <c r="X32" s="14"/>
    </row>
    <row r="33" spans="2:24" ht="9" customHeight="1" x14ac:dyDescent="0.2">
      <c r="B33" s="613"/>
      <c r="C33" s="488"/>
      <c r="D33" s="488"/>
      <c r="E33" s="462"/>
      <c r="F33" s="462"/>
      <c r="G33" s="462"/>
      <c r="H33" s="462"/>
      <c r="I33" s="462"/>
      <c r="J33" s="462"/>
      <c r="K33" s="462"/>
      <c r="L33" s="456"/>
      <c r="M33" s="456"/>
      <c r="N33" s="456"/>
      <c r="O33" s="456"/>
      <c r="P33" s="456"/>
      <c r="Q33" s="456"/>
      <c r="R33" s="456"/>
      <c r="S33" s="456"/>
      <c r="T33" s="456"/>
      <c r="U33" s="456"/>
      <c r="V33" s="494"/>
      <c r="W33" s="12"/>
      <c r="X33" s="14"/>
    </row>
    <row r="34" spans="2:24" ht="21.75" customHeight="1" x14ac:dyDescent="0.2">
      <c r="B34" s="613"/>
      <c r="C34" s="488"/>
      <c r="D34" s="614"/>
      <c r="E34" s="846" t="s">
        <v>671</v>
      </c>
      <c r="F34" s="846"/>
      <c r="G34" s="846"/>
      <c r="H34" s="846"/>
      <c r="I34" s="846"/>
      <c r="J34" s="846"/>
      <c r="K34" s="846"/>
      <c r="L34" s="866" t="s">
        <v>672</v>
      </c>
      <c r="M34" s="866"/>
      <c r="N34" s="866"/>
      <c r="O34" s="866"/>
      <c r="P34" s="615"/>
      <c r="Q34" s="615"/>
      <c r="R34" s="615"/>
      <c r="S34" s="615"/>
      <c r="T34" s="615"/>
      <c r="U34" s="456"/>
      <c r="V34" s="494"/>
      <c r="W34" s="12"/>
      <c r="X34" s="14"/>
    </row>
    <row r="35" spans="2:24" ht="9" customHeight="1" x14ac:dyDescent="0.2">
      <c r="B35" s="613"/>
      <c r="C35" s="488"/>
      <c r="D35" s="488"/>
      <c r="E35" s="462"/>
      <c r="F35" s="462"/>
      <c r="G35" s="462"/>
      <c r="H35" s="462"/>
      <c r="I35" s="462"/>
      <c r="J35" s="462"/>
      <c r="K35" s="462"/>
      <c r="L35" s="456"/>
      <c r="M35" s="456"/>
      <c r="N35" s="456"/>
      <c r="O35" s="456"/>
      <c r="P35" s="456"/>
      <c r="Q35" s="456"/>
      <c r="R35" s="456"/>
      <c r="S35" s="456"/>
      <c r="T35" s="456"/>
      <c r="U35" s="456"/>
      <c r="V35" s="494"/>
      <c r="W35" s="12"/>
      <c r="X35" s="14"/>
    </row>
    <row r="36" spans="2:24" ht="14.25" customHeight="1" x14ac:dyDescent="0.2">
      <c r="B36" s="613"/>
      <c r="C36" s="488"/>
      <c r="D36" s="614"/>
      <c r="E36" s="846" t="s">
        <v>673</v>
      </c>
      <c r="F36" s="846"/>
      <c r="G36" s="846"/>
      <c r="H36" s="846"/>
      <c r="I36" s="866" t="s">
        <v>674</v>
      </c>
      <c r="J36" s="866"/>
      <c r="K36" s="866"/>
      <c r="L36" s="866"/>
      <c r="M36" s="846"/>
      <c r="N36" s="846"/>
      <c r="O36" s="846"/>
      <c r="P36" s="846"/>
      <c r="Q36" s="846"/>
      <c r="R36" s="846"/>
      <c r="S36" s="846"/>
      <c r="T36" s="846"/>
      <c r="U36" s="846"/>
      <c r="V36" s="494"/>
      <c r="W36" s="12"/>
      <c r="X36" s="14"/>
    </row>
    <row r="37" spans="2:24" ht="17.25" customHeight="1" x14ac:dyDescent="0.2">
      <c r="B37" s="613"/>
      <c r="C37" s="488"/>
      <c r="D37" s="614"/>
      <c r="E37" s="863" t="s">
        <v>675</v>
      </c>
      <c r="F37" s="863"/>
      <c r="G37" s="863"/>
      <c r="H37" s="863"/>
      <c r="I37" s="863"/>
      <c r="J37" s="863"/>
      <c r="K37" s="863"/>
      <c r="L37" s="863"/>
      <c r="M37" s="863"/>
      <c r="N37" s="863"/>
      <c r="O37" s="863"/>
      <c r="P37" s="863"/>
      <c r="Q37" s="863"/>
      <c r="R37" s="616"/>
      <c r="S37" s="616"/>
      <c r="T37" s="616"/>
      <c r="U37" s="616"/>
      <c r="V37" s="494"/>
      <c r="W37" s="12"/>
      <c r="X37" s="14"/>
    </row>
    <row r="38" spans="2:24" ht="9" customHeight="1" x14ac:dyDescent="0.2">
      <c r="B38" s="613"/>
      <c r="C38" s="488"/>
      <c r="D38" s="488"/>
      <c r="E38" s="462"/>
      <c r="F38" s="462"/>
      <c r="G38" s="462"/>
      <c r="H38" s="462"/>
      <c r="I38" s="462"/>
      <c r="J38" s="462"/>
      <c r="K38" s="462"/>
      <c r="L38" s="456"/>
      <c r="M38" s="456"/>
      <c r="N38" s="456"/>
      <c r="O38" s="456"/>
      <c r="P38" s="456"/>
      <c r="Q38" s="456"/>
      <c r="R38" s="456"/>
      <c r="S38" s="456"/>
      <c r="T38" s="456"/>
      <c r="U38" s="456"/>
      <c r="V38" s="494"/>
      <c r="W38" s="12"/>
      <c r="X38" s="14"/>
    </row>
    <row r="39" spans="2:24" ht="21.75" customHeight="1" x14ac:dyDescent="0.2">
      <c r="B39" s="613"/>
      <c r="C39" s="488"/>
      <c r="D39" s="614"/>
      <c r="E39" s="843" t="s">
        <v>841</v>
      </c>
      <c r="F39" s="844"/>
      <c r="G39" s="844"/>
      <c r="H39" s="844"/>
      <c r="I39" s="844"/>
      <c r="J39" s="844"/>
      <c r="K39" s="844"/>
      <c r="L39" s="844"/>
      <c r="M39" s="844"/>
      <c r="N39" s="844"/>
      <c r="O39" s="844"/>
      <c r="P39" s="845"/>
      <c r="Q39" s="845"/>
      <c r="R39" s="845"/>
      <c r="S39" s="845"/>
      <c r="T39" s="615"/>
      <c r="U39" s="456"/>
      <c r="V39" s="494"/>
      <c r="W39" s="12"/>
      <c r="X39" s="14"/>
    </row>
    <row r="40" spans="2:24" ht="21.75" customHeight="1" x14ac:dyDescent="0.2">
      <c r="B40" s="695"/>
      <c r="C40" s="488"/>
      <c r="D40" s="837" t="s">
        <v>771</v>
      </c>
      <c r="E40" s="838"/>
      <c r="F40" s="838"/>
      <c r="G40" s="838"/>
      <c r="H40" s="838"/>
      <c r="I40" s="838"/>
      <c r="J40" s="838"/>
      <c r="K40" s="838"/>
      <c r="L40" s="838"/>
      <c r="M40" s="838"/>
      <c r="N40" s="838"/>
      <c r="O40" s="838"/>
      <c r="P40" s="838"/>
      <c r="Q40" s="838"/>
      <c r="R40" s="838"/>
      <c r="S40" s="838"/>
      <c r="T40" s="839"/>
      <c r="U40" s="456"/>
      <c r="V40" s="494"/>
      <c r="W40" s="12"/>
      <c r="X40" s="14"/>
    </row>
    <row r="41" spans="2:24" ht="21.75" customHeight="1" x14ac:dyDescent="0.2">
      <c r="B41" s="695"/>
      <c r="C41" s="488"/>
      <c r="D41" s="840"/>
      <c r="E41" s="841"/>
      <c r="F41" s="841"/>
      <c r="G41" s="841"/>
      <c r="H41" s="841"/>
      <c r="I41" s="841"/>
      <c r="J41" s="841"/>
      <c r="K41" s="841"/>
      <c r="L41" s="841"/>
      <c r="M41" s="841"/>
      <c r="N41" s="841"/>
      <c r="O41" s="841"/>
      <c r="P41" s="841"/>
      <c r="Q41" s="841"/>
      <c r="R41" s="841"/>
      <c r="S41" s="841"/>
      <c r="T41" s="842"/>
      <c r="U41" s="456"/>
      <c r="V41" s="494"/>
      <c r="W41" s="12"/>
      <c r="X41" s="14"/>
    </row>
    <row r="42" spans="2:24" ht="15" customHeight="1" thickBot="1" x14ac:dyDescent="0.25">
      <c r="B42" s="459"/>
      <c r="C42" s="460"/>
      <c r="D42" s="460"/>
      <c r="E42" s="460"/>
      <c r="F42" s="460"/>
      <c r="G42" s="460"/>
      <c r="H42" s="460"/>
      <c r="I42" s="460"/>
      <c r="J42" s="460"/>
      <c r="K42" s="460"/>
      <c r="L42" s="460"/>
      <c r="M42" s="460"/>
      <c r="N42" s="460"/>
      <c r="O42" s="460"/>
      <c r="P42" s="460"/>
      <c r="Q42" s="460"/>
      <c r="R42" s="460"/>
      <c r="S42" s="460"/>
      <c r="T42" s="460"/>
      <c r="U42" s="460"/>
      <c r="V42" s="458"/>
      <c r="W42" s="12"/>
      <c r="X42" s="14"/>
    </row>
    <row r="43" spans="2:24" x14ac:dyDescent="0.2">
      <c r="B43" s="12"/>
      <c r="C43" s="12"/>
      <c r="D43" s="12"/>
      <c r="E43" s="12"/>
      <c r="F43" s="12"/>
      <c r="G43" s="12"/>
      <c r="H43" s="12"/>
      <c r="I43" s="12"/>
      <c r="J43" s="12"/>
      <c r="K43" s="12"/>
      <c r="L43" s="12"/>
      <c r="M43" s="12"/>
      <c r="N43" s="12"/>
      <c r="O43" s="12"/>
      <c r="P43" s="12"/>
      <c r="Q43" s="12"/>
      <c r="R43" s="12"/>
      <c r="S43" s="12"/>
      <c r="T43" s="12"/>
      <c r="U43" s="12"/>
      <c r="V43" s="12"/>
      <c r="W43" s="452"/>
      <c r="X43" s="14"/>
    </row>
  </sheetData>
  <sheetProtection algorithmName="SHA-512" hashValue="W+UF4xwUNTUr6odmIbXFngcTl3ljdim2LnuCruyGR9y9nkp6fGzme9LJK1fe6Ql7hu8bqZpwqQWWkrKB6xMOEw==" saltValue="B4/cCmbiv9SLl4O6qNq/OQ==" spinCount="100000" sheet="1" objects="1" scenarios="1" selectLockedCells="1"/>
  <mergeCells count="39">
    <mergeCell ref="E37:Q37"/>
    <mergeCell ref="E26:T26"/>
    <mergeCell ref="E10:L10"/>
    <mergeCell ref="M10:T10"/>
    <mergeCell ref="E11:I11"/>
    <mergeCell ref="E12:H12"/>
    <mergeCell ref="E13:G13"/>
    <mergeCell ref="J11:T11"/>
    <mergeCell ref="J12:T12"/>
    <mergeCell ref="J13:T13"/>
    <mergeCell ref="L34:O34"/>
    <mergeCell ref="E32:H32"/>
    <mergeCell ref="I32:M32"/>
    <mergeCell ref="E34:K34"/>
    <mergeCell ref="E36:H36"/>
    <mergeCell ref="I36:L36"/>
    <mergeCell ref="C3:U3"/>
    <mergeCell ref="E6:H6"/>
    <mergeCell ref="E7:H7"/>
    <mergeCell ref="M9:N9"/>
    <mergeCell ref="P9:T9"/>
    <mergeCell ref="E5:H5"/>
    <mergeCell ref="I5:T5"/>
    <mergeCell ref="D40:T41"/>
    <mergeCell ref="E39:S39"/>
    <mergeCell ref="E20:T20"/>
    <mergeCell ref="E22:T22"/>
    <mergeCell ref="I7:T7"/>
    <mergeCell ref="I8:T8"/>
    <mergeCell ref="E19:T19"/>
    <mergeCell ref="E15:K15"/>
    <mergeCell ref="L15:O15"/>
    <mergeCell ref="E28:T28"/>
    <mergeCell ref="C30:U30"/>
    <mergeCell ref="E24:T24"/>
    <mergeCell ref="M36:U36"/>
    <mergeCell ref="F9:K9"/>
    <mergeCell ref="C17:U17"/>
    <mergeCell ref="E8:H8"/>
  </mergeCells>
  <dataValidations count="2">
    <dataValidation allowBlank="1" showInputMessage="1" showErrorMessage="1" prompt="Select the cell to the left to activate the drop-down menu." sqref="P15"/>
    <dataValidation type="list" allowBlank="1" showInputMessage="1" showErrorMessage="1" sqref="L15:O15">
      <formula1>E_Org</formula1>
    </dataValidation>
  </dataValidations>
  <hyperlinks>
    <hyperlink ref="I32" r:id="rId1"/>
    <hyperlink ref="L34" r:id="rId2"/>
    <hyperlink ref="I36:L36" r:id="rId3" display="Chapter 39.04 RCW"/>
  </hyperlinks>
  <pageMargins left="0.7" right="0.7" top="0.5" bottom="0.5" header="0.3" footer="0.3"/>
  <pageSetup scale="83" fitToWidth="2" fitToHeight="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59397" r:id="rId7" name="Check Box 5">
              <controlPr defaultSize="0" autoFill="0" autoLine="0" autoPict="0">
                <anchor moveWithCells="1">
                  <from>
                    <xdr:col>2</xdr:col>
                    <xdr:colOff>171450</xdr:colOff>
                    <xdr:row>18</xdr:row>
                    <xdr:rowOff>9525</xdr:rowOff>
                  </from>
                  <to>
                    <xdr:col>3</xdr:col>
                    <xdr:colOff>123825</xdr:colOff>
                    <xdr:row>18</xdr:row>
                    <xdr:rowOff>190500</xdr:rowOff>
                  </to>
                </anchor>
              </controlPr>
            </control>
          </mc:Choice>
        </mc:AlternateContent>
        <mc:AlternateContent xmlns:mc="http://schemas.openxmlformats.org/markup-compatibility/2006">
          <mc:Choice Requires="x14">
            <control shapeId="59398" r:id="rId8" name="Check Box 6">
              <controlPr defaultSize="0" autoFill="0" autoLine="0" autoPict="0">
                <anchor moveWithCells="1">
                  <from>
                    <xdr:col>2</xdr:col>
                    <xdr:colOff>171450</xdr:colOff>
                    <xdr:row>19</xdr:row>
                    <xdr:rowOff>9525</xdr:rowOff>
                  </from>
                  <to>
                    <xdr:col>3</xdr:col>
                    <xdr:colOff>123825</xdr:colOff>
                    <xdr:row>19</xdr:row>
                    <xdr:rowOff>190500</xdr:rowOff>
                  </to>
                </anchor>
              </controlPr>
            </control>
          </mc:Choice>
        </mc:AlternateContent>
        <mc:AlternateContent xmlns:mc="http://schemas.openxmlformats.org/markup-compatibility/2006">
          <mc:Choice Requires="x14">
            <control shapeId="59399" r:id="rId9" name="Check Box 7">
              <controlPr defaultSize="0" autoFill="0" autoLine="0" autoPict="0">
                <anchor moveWithCells="1">
                  <from>
                    <xdr:col>2</xdr:col>
                    <xdr:colOff>171450</xdr:colOff>
                    <xdr:row>21</xdr:row>
                    <xdr:rowOff>9525</xdr:rowOff>
                  </from>
                  <to>
                    <xdr:col>3</xdr:col>
                    <xdr:colOff>123825</xdr:colOff>
                    <xdr:row>21</xdr:row>
                    <xdr:rowOff>190500</xdr:rowOff>
                  </to>
                </anchor>
              </controlPr>
            </control>
          </mc:Choice>
        </mc:AlternateContent>
        <mc:AlternateContent xmlns:mc="http://schemas.openxmlformats.org/markup-compatibility/2006">
          <mc:Choice Requires="x14">
            <control shapeId="59400" r:id="rId10" name="Check Box 8">
              <controlPr defaultSize="0" autoFill="0" autoLine="0" autoPict="0">
                <anchor moveWithCells="1">
                  <from>
                    <xdr:col>2</xdr:col>
                    <xdr:colOff>171450</xdr:colOff>
                    <xdr:row>23</xdr:row>
                    <xdr:rowOff>9525</xdr:rowOff>
                  </from>
                  <to>
                    <xdr:col>3</xdr:col>
                    <xdr:colOff>123825</xdr:colOff>
                    <xdr:row>23</xdr:row>
                    <xdr:rowOff>190500</xdr:rowOff>
                  </to>
                </anchor>
              </controlPr>
            </control>
          </mc:Choice>
        </mc:AlternateContent>
        <mc:AlternateContent xmlns:mc="http://schemas.openxmlformats.org/markup-compatibility/2006">
          <mc:Choice Requires="x14">
            <control shapeId="59401" r:id="rId11" name="Check Box 9">
              <controlPr defaultSize="0" autoFill="0" autoLine="0" autoPict="0">
                <anchor moveWithCells="1">
                  <from>
                    <xdr:col>2</xdr:col>
                    <xdr:colOff>171450</xdr:colOff>
                    <xdr:row>25</xdr:row>
                    <xdr:rowOff>9525</xdr:rowOff>
                  </from>
                  <to>
                    <xdr:col>3</xdr:col>
                    <xdr:colOff>123825</xdr:colOff>
                    <xdr:row>25</xdr:row>
                    <xdr:rowOff>190500</xdr:rowOff>
                  </to>
                </anchor>
              </controlPr>
            </control>
          </mc:Choice>
        </mc:AlternateContent>
        <mc:AlternateContent xmlns:mc="http://schemas.openxmlformats.org/markup-compatibility/2006">
          <mc:Choice Requires="x14">
            <control shapeId="59402" r:id="rId12" name="Check Box 10">
              <controlPr defaultSize="0" autoFill="0" autoLine="0" autoPict="0">
                <anchor moveWithCells="1">
                  <from>
                    <xdr:col>2</xdr:col>
                    <xdr:colOff>171450</xdr:colOff>
                    <xdr:row>27</xdr:row>
                    <xdr:rowOff>9525</xdr:rowOff>
                  </from>
                  <to>
                    <xdr:col>3</xdr:col>
                    <xdr:colOff>123825</xdr:colOff>
                    <xdr:row>27</xdr:row>
                    <xdr:rowOff>190500</xdr:rowOff>
                  </to>
                </anchor>
              </controlPr>
            </control>
          </mc:Choice>
        </mc:AlternateContent>
        <mc:AlternateContent xmlns:mc="http://schemas.openxmlformats.org/markup-compatibility/2006">
          <mc:Choice Requires="x14">
            <control shapeId="59403" r:id="rId13" name="Check Box 11">
              <controlPr defaultSize="0" autoFill="0" autoLine="0" autoPict="0">
                <anchor moveWithCells="1">
                  <from>
                    <xdr:col>2</xdr:col>
                    <xdr:colOff>171450</xdr:colOff>
                    <xdr:row>35</xdr:row>
                    <xdr:rowOff>9525</xdr:rowOff>
                  </from>
                  <to>
                    <xdr:col>3</xdr:col>
                    <xdr:colOff>123825</xdr:colOff>
                    <xdr:row>36</xdr:row>
                    <xdr:rowOff>9525</xdr:rowOff>
                  </to>
                </anchor>
              </controlPr>
            </control>
          </mc:Choice>
        </mc:AlternateContent>
        <mc:AlternateContent xmlns:mc="http://schemas.openxmlformats.org/markup-compatibility/2006">
          <mc:Choice Requires="x14">
            <control shapeId="59404" r:id="rId14" name="Check Box 12">
              <controlPr defaultSize="0" autoFill="0" autoLine="0" autoPict="0">
                <anchor moveWithCells="1">
                  <from>
                    <xdr:col>2</xdr:col>
                    <xdr:colOff>171450</xdr:colOff>
                    <xdr:row>38</xdr:row>
                    <xdr:rowOff>9525</xdr:rowOff>
                  </from>
                  <to>
                    <xdr:col>3</xdr:col>
                    <xdr:colOff>123825</xdr:colOff>
                    <xdr:row>38</xdr:row>
                    <xdr:rowOff>190500</xdr:rowOff>
                  </to>
                </anchor>
              </controlPr>
            </control>
          </mc:Choice>
        </mc:AlternateContent>
        <mc:AlternateContent xmlns:mc="http://schemas.openxmlformats.org/markup-compatibility/2006">
          <mc:Choice Requires="x14">
            <control shapeId="59407" r:id="rId15" name="Check Box 15">
              <controlPr defaultSize="0" autoFill="0" autoLine="0" autoPict="0">
                <anchor moveWithCells="1">
                  <from>
                    <xdr:col>2</xdr:col>
                    <xdr:colOff>171450</xdr:colOff>
                    <xdr:row>31</xdr:row>
                    <xdr:rowOff>9525</xdr:rowOff>
                  </from>
                  <to>
                    <xdr:col>3</xdr:col>
                    <xdr:colOff>123825</xdr:colOff>
                    <xdr:row>31</xdr:row>
                    <xdr:rowOff>190500</xdr:rowOff>
                  </to>
                </anchor>
              </controlPr>
            </control>
          </mc:Choice>
        </mc:AlternateContent>
        <mc:AlternateContent xmlns:mc="http://schemas.openxmlformats.org/markup-compatibility/2006">
          <mc:Choice Requires="x14">
            <control shapeId="59408" r:id="rId16" name="Check Box 16">
              <controlPr defaultSize="0" autoFill="0" autoLine="0" autoPict="0">
                <anchor moveWithCells="1">
                  <from>
                    <xdr:col>2</xdr:col>
                    <xdr:colOff>171450</xdr:colOff>
                    <xdr:row>33</xdr:row>
                    <xdr:rowOff>9525</xdr:rowOff>
                  </from>
                  <to>
                    <xdr:col>3</xdr:col>
                    <xdr:colOff>123825</xdr:colOff>
                    <xdr:row>33</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0" tint="-4.9989318521683403E-2"/>
  </sheetPr>
  <dimension ref="B1:X91"/>
  <sheetViews>
    <sheetView showGridLines="0" topLeftCell="A25" zoomScale="110" zoomScaleNormal="110" workbookViewId="0">
      <selection activeCell="Q88" sqref="Q88:R88"/>
    </sheetView>
  </sheetViews>
  <sheetFormatPr defaultColWidth="9.140625" defaultRowHeight="12.75" x14ac:dyDescent="0.2"/>
  <cols>
    <col min="1" max="1" width="2.5703125" style="1" customWidth="1"/>
    <col min="2" max="2" width="2.7109375" style="1" customWidth="1"/>
    <col min="3" max="3" width="1.85546875" style="1" customWidth="1"/>
    <col min="4" max="4" width="11.140625" style="1" customWidth="1"/>
    <col min="5" max="5" width="3.42578125" style="1" customWidth="1"/>
    <col min="6" max="6" width="3.5703125" style="1" customWidth="1"/>
    <col min="7" max="8" width="6.85546875" style="1" customWidth="1"/>
    <col min="9" max="9" width="2.7109375" style="1" customWidth="1"/>
    <col min="10" max="10" width="3.85546875" style="1" customWidth="1"/>
    <col min="11" max="11" width="6.7109375" style="1" customWidth="1"/>
    <col min="12" max="12" width="7.28515625" style="1" customWidth="1"/>
    <col min="13" max="13" width="7.42578125" style="1" customWidth="1"/>
    <col min="14" max="14" width="2.85546875" style="1" customWidth="1"/>
    <col min="15" max="15" width="6.5703125" style="1" customWidth="1"/>
    <col min="16" max="16" width="7" style="1" customWidth="1"/>
    <col min="17" max="17" width="3.7109375" style="1" customWidth="1"/>
    <col min="18" max="19" width="4.42578125" style="1" customWidth="1"/>
    <col min="20" max="20" width="2.7109375" style="1" customWidth="1"/>
    <col min="21" max="21" width="2" style="514" customWidth="1"/>
    <col min="22" max="22" width="2.7109375" style="1" customWidth="1"/>
    <col min="23" max="23" width="2.5703125" style="1" customWidth="1"/>
    <col min="24" max="16384" width="9.140625" style="1"/>
  </cols>
  <sheetData>
    <row r="1" spans="2:24" ht="13.5" thickBot="1" x14ac:dyDescent="0.25">
      <c r="B1" s="12"/>
      <c r="C1" s="12"/>
      <c r="D1" s="12"/>
      <c r="E1" s="12"/>
      <c r="F1" s="12"/>
      <c r="G1" s="12"/>
      <c r="H1" s="12"/>
      <c r="I1" s="12"/>
      <c r="J1" s="12"/>
      <c r="K1" s="12"/>
      <c r="L1" s="12"/>
      <c r="M1" s="12"/>
      <c r="N1" s="12"/>
      <c r="O1" s="12"/>
      <c r="P1" s="12"/>
      <c r="Q1" s="12"/>
      <c r="R1" s="12"/>
      <c r="S1" s="12"/>
      <c r="T1" s="12"/>
      <c r="U1" s="456"/>
      <c r="V1" s="12"/>
      <c r="W1" s="12"/>
      <c r="X1" s="14"/>
    </row>
    <row r="2" spans="2:24" ht="15" customHeight="1" x14ac:dyDescent="0.2">
      <c r="B2" s="463"/>
      <c r="C2" s="476"/>
      <c r="D2" s="476"/>
      <c r="E2" s="476"/>
      <c r="F2" s="476"/>
      <c r="G2" s="465"/>
      <c r="H2" s="476"/>
      <c r="I2" s="476"/>
      <c r="J2" s="461"/>
      <c r="K2" s="453"/>
      <c r="L2" s="453"/>
      <c r="M2" s="454"/>
      <c r="N2" s="454"/>
      <c r="O2" s="454"/>
      <c r="P2" s="477"/>
      <c r="Q2" s="477"/>
      <c r="R2" s="477"/>
      <c r="S2" s="477"/>
      <c r="T2" s="454"/>
      <c r="U2" s="477"/>
      <c r="V2" s="455"/>
      <c r="W2" s="12"/>
      <c r="X2" s="14"/>
    </row>
    <row r="3" spans="2:24" s="493" customFormat="1" ht="21" customHeight="1" x14ac:dyDescent="0.2">
      <c r="B3" s="489"/>
      <c r="C3" s="855" t="s">
        <v>774</v>
      </c>
      <c r="D3" s="856"/>
      <c r="E3" s="856"/>
      <c r="F3" s="856"/>
      <c r="G3" s="856"/>
      <c r="H3" s="856"/>
      <c r="I3" s="856"/>
      <c r="J3" s="856"/>
      <c r="K3" s="856"/>
      <c r="L3" s="856"/>
      <c r="M3" s="856"/>
      <c r="N3" s="856"/>
      <c r="O3" s="856"/>
      <c r="P3" s="856"/>
      <c r="Q3" s="856"/>
      <c r="R3" s="856"/>
      <c r="S3" s="856"/>
      <c r="T3" s="856"/>
      <c r="U3" s="857"/>
      <c r="V3" s="490"/>
      <c r="W3" s="491"/>
      <c r="X3" s="492"/>
    </row>
    <row r="4" spans="2:24" s="483" customFormat="1" ht="21.75" customHeight="1" x14ac:dyDescent="0.25">
      <c r="B4" s="478"/>
      <c r="C4" s="479"/>
      <c r="D4" s="860" t="s">
        <v>508</v>
      </c>
      <c r="E4" s="860"/>
      <c r="F4" s="924"/>
      <c r="G4" s="924"/>
      <c r="H4" s="924"/>
      <c r="I4" s="924"/>
      <c r="J4" s="924"/>
      <c r="K4" s="924"/>
      <c r="L4" s="924"/>
      <c r="M4" s="924"/>
      <c r="N4" s="924"/>
      <c r="O4" s="924"/>
      <c r="P4" s="924"/>
      <c r="Q4" s="924"/>
      <c r="R4" s="924"/>
      <c r="S4" s="924"/>
      <c r="T4" s="479"/>
      <c r="U4" s="479"/>
      <c r="V4" s="471"/>
      <c r="W4" s="481"/>
      <c r="X4" s="482"/>
    </row>
    <row r="5" spans="2:24" s="483" customFormat="1" ht="21" customHeight="1" x14ac:dyDescent="0.25">
      <c r="B5" s="478"/>
      <c r="C5" s="479"/>
      <c r="D5" s="928" t="s">
        <v>690</v>
      </c>
      <c r="E5" s="928"/>
      <c r="F5" s="928"/>
      <c r="G5" s="928"/>
      <c r="H5" s="928"/>
      <c r="I5" s="484"/>
      <c r="J5" s="920"/>
      <c r="K5" s="920"/>
      <c r="L5" s="920"/>
      <c r="M5" s="920"/>
      <c r="N5" s="920"/>
      <c r="O5" s="920"/>
      <c r="P5" s="920"/>
      <c r="Q5" s="920"/>
      <c r="R5" s="920"/>
      <c r="S5" s="920"/>
      <c r="T5" s="480"/>
      <c r="U5" s="480"/>
      <c r="V5" s="471"/>
      <c r="W5" s="481"/>
      <c r="X5" s="482"/>
    </row>
    <row r="6" spans="2:24" s="483" customFormat="1" ht="21" customHeight="1" x14ac:dyDescent="0.25">
      <c r="B6" s="478"/>
      <c r="C6" s="479"/>
      <c r="D6" s="929" t="s">
        <v>691</v>
      </c>
      <c r="E6" s="929"/>
      <c r="F6" s="929"/>
      <c r="G6" s="929"/>
      <c r="H6" s="929"/>
      <c r="I6" s="487"/>
      <c r="J6" s="920"/>
      <c r="K6" s="920"/>
      <c r="L6" s="920"/>
      <c r="M6" s="920"/>
      <c r="N6" s="920"/>
      <c r="O6" s="920"/>
      <c r="P6" s="920"/>
      <c r="Q6" s="920"/>
      <c r="R6" s="920"/>
      <c r="S6" s="920"/>
      <c r="T6" s="480"/>
      <c r="U6" s="480"/>
      <c r="V6" s="495"/>
      <c r="W6" s="481"/>
      <c r="X6" s="482"/>
    </row>
    <row r="7" spans="2:24" s="483" customFormat="1" ht="15" customHeight="1" x14ac:dyDescent="0.25">
      <c r="B7" s="478"/>
      <c r="C7" s="479"/>
      <c r="D7" s="479"/>
      <c r="E7" s="860" t="s">
        <v>775</v>
      </c>
      <c r="F7" s="860"/>
      <c r="G7" s="860"/>
      <c r="H7" s="860"/>
      <c r="I7" s="487"/>
      <c r="J7" s="497"/>
      <c r="K7" s="484"/>
      <c r="L7" s="485"/>
      <c r="M7" s="485"/>
      <c r="N7" s="485"/>
      <c r="O7" s="485"/>
      <c r="P7" s="485"/>
      <c r="Q7" s="485"/>
      <c r="R7" s="485"/>
      <c r="S7" s="485"/>
      <c r="T7" s="485"/>
      <c r="U7" s="480"/>
      <c r="V7" s="471"/>
      <c r="W7" s="481"/>
      <c r="X7" s="482"/>
    </row>
    <row r="8" spans="2:24" s="483" customFormat="1" ht="15" customHeight="1" x14ac:dyDescent="0.25">
      <c r="B8" s="478"/>
      <c r="C8" s="479"/>
      <c r="D8" s="479"/>
      <c r="E8" s="859" t="s">
        <v>503</v>
      </c>
      <c r="F8" s="859"/>
      <c r="G8" s="859"/>
      <c r="H8" s="859"/>
      <c r="I8" s="501"/>
      <c r="J8" s="847"/>
      <c r="K8" s="847"/>
      <c r="L8" s="847"/>
      <c r="M8" s="847"/>
      <c r="N8" s="847"/>
      <c r="O8" s="847"/>
      <c r="P8" s="847"/>
      <c r="Q8" s="847"/>
      <c r="R8" s="847"/>
      <c r="S8" s="847"/>
      <c r="T8" s="501"/>
      <c r="U8" s="479"/>
      <c r="V8" s="471"/>
      <c r="W8" s="481"/>
      <c r="X8" s="482"/>
    </row>
    <row r="9" spans="2:24" s="483" customFormat="1" ht="21" customHeight="1" x14ac:dyDescent="0.25">
      <c r="B9" s="478"/>
      <c r="C9" s="479"/>
      <c r="D9" s="479"/>
      <c r="E9" s="859" t="s">
        <v>504</v>
      </c>
      <c r="F9" s="859"/>
      <c r="G9" s="859"/>
      <c r="H9" s="859"/>
      <c r="I9" s="501"/>
      <c r="J9" s="858"/>
      <c r="K9" s="858"/>
      <c r="L9" s="858"/>
      <c r="M9" s="858"/>
      <c r="N9" s="858"/>
      <c r="O9" s="858"/>
      <c r="P9" s="858"/>
      <c r="Q9" s="858"/>
      <c r="R9" s="858"/>
      <c r="S9" s="858"/>
      <c r="T9" s="501"/>
      <c r="U9" s="480"/>
      <c r="V9" s="471"/>
      <c r="W9" s="481"/>
      <c r="X9" s="482"/>
    </row>
    <row r="10" spans="2:24" s="483" customFormat="1" ht="21" customHeight="1" x14ac:dyDescent="0.25">
      <c r="B10" s="478"/>
      <c r="C10" s="479"/>
      <c r="D10" s="498" t="s">
        <v>505</v>
      </c>
      <c r="E10" s="920"/>
      <c r="F10" s="920"/>
      <c r="G10" s="920"/>
      <c r="H10" s="920"/>
      <c r="I10" s="920"/>
      <c r="J10" s="920"/>
      <c r="K10" s="920"/>
      <c r="L10" s="498" t="s">
        <v>506</v>
      </c>
      <c r="M10" s="909"/>
      <c r="N10" s="909"/>
      <c r="O10" s="498" t="s">
        <v>507</v>
      </c>
      <c r="P10" s="919"/>
      <c r="Q10" s="919"/>
      <c r="R10" s="919"/>
      <c r="S10" s="919"/>
      <c r="T10" s="501"/>
      <c r="U10" s="480"/>
      <c r="V10" s="495"/>
      <c r="W10" s="481"/>
      <c r="X10" s="482"/>
    </row>
    <row r="11" spans="2:24" ht="21" customHeight="1" x14ac:dyDescent="0.25">
      <c r="B11" s="472"/>
      <c r="C11" s="462"/>
      <c r="D11" s="860" t="s">
        <v>523</v>
      </c>
      <c r="E11" s="860"/>
      <c r="F11" s="860"/>
      <c r="G11" s="860"/>
      <c r="H11" s="860"/>
      <c r="I11" s="860"/>
      <c r="J11" s="860"/>
      <c r="K11" s="860"/>
      <c r="L11" s="930"/>
      <c r="M11" s="930"/>
      <c r="N11" s="930"/>
      <c r="O11" s="930"/>
      <c r="P11" s="930"/>
      <c r="Q11" s="930"/>
      <c r="R11" s="930"/>
      <c r="S11" s="930"/>
      <c r="T11" s="456"/>
      <c r="U11" s="456"/>
      <c r="V11" s="457"/>
      <c r="W11" s="12"/>
      <c r="X11" s="14"/>
    </row>
    <row r="12" spans="2:24" ht="10.5" customHeight="1" x14ac:dyDescent="0.25">
      <c r="B12" s="472"/>
      <c r="C12" s="462"/>
      <c r="D12" s="484"/>
      <c r="E12" s="487"/>
      <c r="F12" s="487"/>
      <c r="G12" s="487"/>
      <c r="H12" s="498"/>
      <c r="I12" s="498"/>
      <c r="J12" s="498"/>
      <c r="K12" s="498"/>
      <c r="L12" s="498"/>
      <c r="M12" s="498"/>
      <c r="N12" s="498"/>
      <c r="O12" s="517"/>
      <c r="P12" s="517"/>
      <c r="Q12" s="517"/>
      <c r="R12" s="517"/>
      <c r="S12" s="517"/>
      <c r="T12" s="456"/>
      <c r="U12" s="456"/>
      <c r="V12" s="457"/>
      <c r="W12" s="12"/>
      <c r="X12" s="14"/>
    </row>
    <row r="13" spans="2:24" ht="21" customHeight="1" x14ac:dyDescent="0.25">
      <c r="B13" s="468"/>
      <c r="C13" s="462"/>
      <c r="D13" s="860" t="s">
        <v>524</v>
      </c>
      <c r="E13" s="860"/>
      <c r="F13" s="860"/>
      <c r="G13" s="860"/>
      <c r="H13" s="860"/>
      <c r="I13" s="860"/>
      <c r="J13" s="860"/>
      <c r="K13" s="860"/>
      <c r="L13" s="860"/>
      <c r="M13" s="860"/>
      <c r="N13" s="860"/>
      <c r="O13" s="860"/>
      <c r="P13" s="925"/>
      <c r="Q13" s="925"/>
      <c r="R13" s="926"/>
      <c r="S13" s="927"/>
      <c r="T13" s="446" t="s">
        <v>413</v>
      </c>
      <c r="U13" s="501"/>
      <c r="V13" s="457"/>
      <c r="W13" s="12"/>
      <c r="X13" s="14"/>
    </row>
    <row r="14" spans="2:24" s="483" customFormat="1" ht="21" customHeight="1" x14ac:dyDescent="0.25">
      <c r="B14" s="478"/>
      <c r="C14" s="479"/>
      <c r="D14" s="904" t="s">
        <v>530</v>
      </c>
      <c r="E14" s="904"/>
      <c r="F14" s="904"/>
      <c r="G14" s="904"/>
      <c r="H14" s="904"/>
      <c r="I14" s="904"/>
      <c r="J14" s="496"/>
      <c r="K14" s="496"/>
      <c r="L14" s="496"/>
      <c r="M14" s="904" t="s">
        <v>535</v>
      </c>
      <c r="N14" s="904"/>
      <c r="O14" s="904"/>
      <c r="P14" s="904"/>
      <c r="Q14" s="904"/>
      <c r="R14" s="904"/>
      <c r="S14" s="904"/>
      <c r="T14" s="904"/>
      <c r="U14" s="497"/>
      <c r="V14" s="471"/>
      <c r="W14" s="481"/>
      <c r="X14" s="482"/>
    </row>
    <row r="15" spans="2:24" s="483" customFormat="1" ht="18" customHeight="1" x14ac:dyDescent="0.25">
      <c r="B15" s="478"/>
      <c r="C15" s="479"/>
      <c r="D15" s="916"/>
      <c r="E15" s="917"/>
      <c r="F15" s="917"/>
      <c r="G15" s="917"/>
      <c r="H15" s="918"/>
      <c r="I15" s="295" t="s">
        <v>413</v>
      </c>
      <c r="J15" s="499"/>
      <c r="K15" s="499"/>
      <c r="L15" s="499"/>
      <c r="M15" s="913"/>
      <c r="N15" s="914"/>
      <c r="O15" s="914"/>
      <c r="P15" s="914"/>
      <c r="Q15" s="914"/>
      <c r="R15" s="914"/>
      <c r="S15" s="915"/>
      <c r="T15" s="295" t="s">
        <v>413</v>
      </c>
      <c r="U15" s="497"/>
      <c r="V15" s="495"/>
      <c r="W15" s="481"/>
      <c r="X15" s="482"/>
    </row>
    <row r="16" spans="2:24" s="483" customFormat="1" ht="18" customHeight="1" x14ac:dyDescent="0.25">
      <c r="B16" s="478"/>
      <c r="C16" s="479"/>
      <c r="D16" s="916"/>
      <c r="E16" s="917"/>
      <c r="F16" s="917"/>
      <c r="G16" s="917"/>
      <c r="H16" s="918"/>
      <c r="I16" s="295" t="s">
        <v>413</v>
      </c>
      <c r="J16" s="499"/>
      <c r="K16" s="499"/>
      <c r="L16" s="499"/>
      <c r="M16" s="913"/>
      <c r="N16" s="914"/>
      <c r="O16" s="914"/>
      <c r="P16" s="914"/>
      <c r="Q16" s="914"/>
      <c r="R16" s="914"/>
      <c r="S16" s="915"/>
      <c r="T16" s="295" t="s">
        <v>413</v>
      </c>
      <c r="U16" s="497"/>
      <c r="V16" s="495"/>
      <c r="W16" s="481"/>
      <c r="X16" s="482"/>
    </row>
    <row r="17" spans="2:24" s="483" customFormat="1" ht="18" customHeight="1" x14ac:dyDescent="0.25">
      <c r="B17" s="478"/>
      <c r="C17" s="479"/>
      <c r="D17" s="916"/>
      <c r="E17" s="917"/>
      <c r="F17" s="917"/>
      <c r="G17" s="917"/>
      <c r="H17" s="918"/>
      <c r="I17" s="295" t="s">
        <v>413</v>
      </c>
      <c r="J17" s="499"/>
      <c r="K17" s="499"/>
      <c r="L17" s="499"/>
      <c r="M17" s="913"/>
      <c r="N17" s="914"/>
      <c r="O17" s="914"/>
      <c r="P17" s="914"/>
      <c r="Q17" s="914"/>
      <c r="R17" s="914"/>
      <c r="S17" s="915"/>
      <c r="T17" s="295" t="s">
        <v>413</v>
      </c>
      <c r="U17" s="497"/>
      <c r="V17" s="495"/>
      <c r="W17" s="481"/>
      <c r="X17" s="482"/>
    </row>
    <row r="18" spans="2:24" ht="18" customHeight="1" x14ac:dyDescent="0.25">
      <c r="B18" s="472"/>
      <c r="C18" s="473"/>
      <c r="D18" s="916"/>
      <c r="E18" s="917"/>
      <c r="F18" s="917"/>
      <c r="G18" s="917"/>
      <c r="H18" s="918"/>
      <c r="I18" s="295" t="s">
        <v>413</v>
      </c>
      <c r="J18" s="501"/>
      <c r="K18" s="501"/>
      <c r="L18" s="501"/>
      <c r="M18" s="913"/>
      <c r="N18" s="914"/>
      <c r="O18" s="914"/>
      <c r="P18" s="914"/>
      <c r="Q18" s="914"/>
      <c r="R18" s="914"/>
      <c r="S18" s="915"/>
      <c r="T18" s="295" t="s">
        <v>413</v>
      </c>
      <c r="U18" s="456"/>
      <c r="V18" s="494"/>
      <c r="W18" s="12"/>
      <c r="X18" s="14"/>
    </row>
    <row r="19" spans="2:24" ht="18" customHeight="1" x14ac:dyDescent="0.25">
      <c r="B19" s="472"/>
      <c r="C19" s="473"/>
      <c r="D19" s="501"/>
      <c r="E19" s="501"/>
      <c r="F19" s="518"/>
      <c r="G19" s="501"/>
      <c r="H19" s="501"/>
      <c r="I19" s="501"/>
      <c r="J19" s="501"/>
      <c r="K19" s="501"/>
      <c r="L19" s="501"/>
      <c r="M19" s="913"/>
      <c r="N19" s="914"/>
      <c r="O19" s="914"/>
      <c r="P19" s="914"/>
      <c r="Q19" s="914"/>
      <c r="R19" s="914"/>
      <c r="S19" s="915"/>
      <c r="T19" s="295" t="s">
        <v>413</v>
      </c>
      <c r="U19" s="456"/>
      <c r="V19" s="494"/>
      <c r="W19" s="12"/>
      <c r="X19" s="14"/>
    </row>
    <row r="20" spans="2:24" ht="18" customHeight="1" x14ac:dyDescent="0.25">
      <c r="B20" s="472"/>
      <c r="C20" s="473"/>
      <c r="D20" s="904" t="s">
        <v>534</v>
      </c>
      <c r="E20" s="904"/>
      <c r="F20" s="904"/>
      <c r="G20" s="904"/>
      <c r="H20" s="904"/>
      <c r="I20" s="904"/>
      <c r="J20" s="904"/>
      <c r="K20" s="904"/>
      <c r="L20" s="501"/>
      <c r="M20" s="913"/>
      <c r="N20" s="914"/>
      <c r="O20" s="914"/>
      <c r="P20" s="914"/>
      <c r="Q20" s="914"/>
      <c r="R20" s="914"/>
      <c r="S20" s="915"/>
      <c r="T20" s="295" t="s">
        <v>413</v>
      </c>
      <c r="U20" s="456"/>
      <c r="V20" s="494"/>
      <c r="W20" s="12"/>
      <c r="X20" s="14"/>
    </row>
    <row r="21" spans="2:24" ht="18" customHeight="1" x14ac:dyDescent="0.25">
      <c r="B21" s="472"/>
      <c r="C21" s="473"/>
      <c r="D21" s="910"/>
      <c r="E21" s="911"/>
      <c r="F21" s="911"/>
      <c r="G21" s="911"/>
      <c r="H21" s="911"/>
      <c r="I21" s="911"/>
      <c r="J21" s="912"/>
      <c r="K21" s="295" t="s">
        <v>413</v>
      </c>
      <c r="L21" s="501"/>
      <c r="M21" s="913"/>
      <c r="N21" s="914"/>
      <c r="O21" s="914"/>
      <c r="P21" s="914"/>
      <c r="Q21" s="914"/>
      <c r="R21" s="914"/>
      <c r="S21" s="915"/>
      <c r="T21" s="295" t="s">
        <v>413</v>
      </c>
      <c r="U21" s="456"/>
      <c r="V21" s="494"/>
      <c r="W21" s="12"/>
      <c r="X21" s="14"/>
    </row>
    <row r="22" spans="2:24" ht="10.5" customHeight="1" x14ac:dyDescent="0.25">
      <c r="B22" s="472"/>
      <c r="C22" s="473"/>
      <c r="D22" s="501"/>
      <c r="E22" s="501"/>
      <c r="F22" s="501"/>
      <c r="G22" s="501"/>
      <c r="H22" s="501"/>
      <c r="I22" s="501"/>
      <c r="J22" s="501"/>
      <c r="K22" s="501"/>
      <c r="L22" s="501"/>
      <c r="M22" s="501"/>
      <c r="N22" s="456"/>
      <c r="O22" s="456"/>
      <c r="P22" s="456"/>
      <c r="Q22" s="456"/>
      <c r="R22" s="456"/>
      <c r="S22" s="456"/>
      <c r="T22" s="456"/>
      <c r="U22" s="456"/>
      <c r="V22" s="494"/>
      <c r="W22" s="12"/>
      <c r="X22" s="14"/>
    </row>
    <row r="23" spans="2:24" ht="15" x14ac:dyDescent="0.25">
      <c r="B23" s="721"/>
      <c r="C23" s="722"/>
      <c r="D23" s="964" t="s">
        <v>779</v>
      </c>
      <c r="E23" s="964"/>
      <c r="F23" s="964"/>
      <c r="G23" s="964"/>
      <c r="H23" s="964"/>
      <c r="I23" s="967"/>
      <c r="J23" s="968"/>
      <c r="K23" s="446" t="s">
        <v>413</v>
      </c>
      <c r="L23" s="501"/>
      <c r="M23" s="964" t="s">
        <v>780</v>
      </c>
      <c r="N23" s="964"/>
      <c r="O23" s="964"/>
      <c r="P23" s="964"/>
      <c r="Q23" s="964"/>
      <c r="R23" s="964"/>
      <c r="S23" s="967"/>
      <c r="T23" s="968"/>
      <c r="U23" s="446" t="s">
        <v>413</v>
      </c>
      <c r="V23" s="494"/>
      <c r="W23" s="12"/>
      <c r="X23" s="14"/>
    </row>
    <row r="24" spans="2:24" ht="15" x14ac:dyDescent="0.25">
      <c r="B24" s="721"/>
      <c r="C24" s="722"/>
      <c r="D24" s="501"/>
      <c r="E24" s="501"/>
      <c r="F24" s="501"/>
      <c r="G24" s="501"/>
      <c r="H24" s="501"/>
      <c r="I24" s="501"/>
      <c r="J24" s="501"/>
      <c r="K24" s="501"/>
      <c r="L24" s="501"/>
      <c r="M24" s="964"/>
      <c r="N24" s="964"/>
      <c r="O24" s="964"/>
      <c r="P24" s="964"/>
      <c r="Q24" s="964"/>
      <c r="R24" s="964"/>
      <c r="S24" s="456"/>
      <c r="T24" s="456"/>
      <c r="U24" s="456"/>
      <c r="V24" s="494"/>
      <c r="W24" s="12"/>
      <c r="X24" s="14"/>
    </row>
    <row r="25" spans="2:24" ht="6" customHeight="1" x14ac:dyDescent="0.25">
      <c r="B25" s="742"/>
      <c r="C25" s="743"/>
      <c r="D25" s="501"/>
      <c r="E25" s="501"/>
      <c r="F25" s="501"/>
      <c r="G25" s="501"/>
      <c r="H25" s="501"/>
      <c r="I25" s="501"/>
      <c r="J25" s="501"/>
      <c r="K25" s="501"/>
      <c r="L25" s="501"/>
      <c r="M25" s="745"/>
      <c r="N25" s="745"/>
      <c r="O25" s="745"/>
      <c r="P25" s="745"/>
      <c r="Q25" s="745"/>
      <c r="R25" s="745"/>
      <c r="S25" s="456"/>
      <c r="T25" s="456"/>
      <c r="U25" s="456"/>
      <c r="V25" s="494"/>
      <c r="W25" s="12"/>
      <c r="X25" s="14"/>
    </row>
    <row r="26" spans="2:24" ht="15" x14ac:dyDescent="0.25">
      <c r="B26" s="721"/>
      <c r="C26" s="722"/>
      <c r="D26" s="964" t="s">
        <v>781</v>
      </c>
      <c r="E26" s="964"/>
      <c r="F26" s="964"/>
      <c r="G26" s="964"/>
      <c r="H26" s="964"/>
      <c r="I26" s="964"/>
      <c r="J26" s="964"/>
      <c r="K26" s="964"/>
      <c r="L26" s="501"/>
      <c r="M26" s="964" t="s">
        <v>782</v>
      </c>
      <c r="N26" s="964"/>
      <c r="O26" s="964"/>
      <c r="P26" s="964"/>
      <c r="Q26" s="964"/>
      <c r="R26" s="964"/>
      <c r="S26" s="964"/>
      <c r="T26" s="964"/>
      <c r="U26" s="456"/>
      <c r="V26" s="494"/>
      <c r="W26" s="12"/>
      <c r="X26" s="14"/>
    </row>
    <row r="27" spans="2:24" ht="15" x14ac:dyDescent="0.25">
      <c r="B27" s="721"/>
      <c r="C27" s="722"/>
      <c r="D27" s="964"/>
      <c r="E27" s="964"/>
      <c r="F27" s="964"/>
      <c r="G27" s="964"/>
      <c r="H27" s="964"/>
      <c r="I27" s="964"/>
      <c r="J27" s="964"/>
      <c r="K27" s="964"/>
      <c r="L27" s="501"/>
      <c r="M27" s="964"/>
      <c r="N27" s="964"/>
      <c r="O27" s="964"/>
      <c r="P27" s="964"/>
      <c r="Q27" s="964"/>
      <c r="R27" s="964"/>
      <c r="S27" s="964"/>
      <c r="T27" s="964"/>
      <c r="U27" s="456"/>
      <c r="V27" s="494"/>
      <c r="W27" s="12"/>
      <c r="X27" s="14"/>
    </row>
    <row r="28" spans="2:24" s="768" customFormat="1" ht="15" x14ac:dyDescent="0.25">
      <c r="B28" s="762"/>
      <c r="C28" s="763"/>
      <c r="D28" s="957"/>
      <c r="E28" s="957"/>
      <c r="F28" s="957"/>
      <c r="G28" s="957"/>
      <c r="H28" s="957"/>
      <c r="I28" s="957"/>
      <c r="J28" s="957"/>
      <c r="K28" s="764"/>
      <c r="L28" s="764"/>
      <c r="M28" s="957"/>
      <c r="N28" s="957"/>
      <c r="O28" s="957"/>
      <c r="P28" s="957"/>
      <c r="Q28" s="957"/>
      <c r="R28" s="957"/>
      <c r="S28" s="957"/>
      <c r="T28" s="765"/>
      <c r="U28" s="765"/>
      <c r="V28" s="766"/>
      <c r="W28" s="767"/>
    </row>
    <row r="29" spans="2:24" s="768" customFormat="1" ht="15" x14ac:dyDescent="0.25">
      <c r="B29" s="762"/>
      <c r="C29" s="763"/>
      <c r="D29" s="957"/>
      <c r="E29" s="957"/>
      <c r="F29" s="957"/>
      <c r="G29" s="957"/>
      <c r="H29" s="957"/>
      <c r="I29" s="957"/>
      <c r="J29" s="957"/>
      <c r="K29" s="764"/>
      <c r="L29" s="764"/>
      <c r="M29" s="957"/>
      <c r="N29" s="957"/>
      <c r="O29" s="957"/>
      <c r="P29" s="957"/>
      <c r="Q29" s="957"/>
      <c r="R29" s="957"/>
      <c r="S29" s="957"/>
      <c r="T29" s="765"/>
      <c r="U29" s="765"/>
      <c r="V29" s="766"/>
      <c r="W29" s="767"/>
    </row>
    <row r="30" spans="2:24" s="768" customFormat="1" ht="15" x14ac:dyDescent="0.25">
      <c r="B30" s="762"/>
      <c r="C30" s="763"/>
      <c r="D30" s="957"/>
      <c r="E30" s="957"/>
      <c r="F30" s="957"/>
      <c r="G30" s="957"/>
      <c r="H30" s="957"/>
      <c r="I30" s="957"/>
      <c r="J30" s="957"/>
      <c r="K30" s="764"/>
      <c r="L30" s="764"/>
      <c r="M30" s="957"/>
      <c r="N30" s="957"/>
      <c r="O30" s="957"/>
      <c r="P30" s="957"/>
      <c r="Q30" s="957"/>
      <c r="R30" s="957"/>
      <c r="S30" s="957"/>
      <c r="T30" s="765"/>
      <c r="U30" s="765"/>
      <c r="V30" s="766"/>
      <c r="W30" s="767"/>
    </row>
    <row r="31" spans="2:24" s="768" customFormat="1" ht="15" x14ac:dyDescent="0.25">
      <c r="B31" s="762"/>
      <c r="C31" s="763"/>
      <c r="D31" s="957"/>
      <c r="E31" s="957"/>
      <c r="F31" s="957"/>
      <c r="G31" s="957"/>
      <c r="H31" s="957"/>
      <c r="I31" s="957"/>
      <c r="J31" s="957"/>
      <c r="K31" s="764"/>
      <c r="L31" s="764"/>
      <c r="M31" s="957"/>
      <c r="N31" s="957"/>
      <c r="O31" s="957"/>
      <c r="P31" s="957"/>
      <c r="Q31" s="957"/>
      <c r="R31" s="957"/>
      <c r="S31" s="957"/>
      <c r="T31" s="765"/>
      <c r="U31" s="765"/>
      <c r="V31" s="766"/>
      <c r="W31" s="767"/>
    </row>
    <row r="32" spans="2:24" s="768" customFormat="1" ht="15" x14ac:dyDescent="0.25">
      <c r="B32" s="762"/>
      <c r="C32" s="763"/>
      <c r="D32" s="958"/>
      <c r="E32" s="958"/>
      <c r="F32" s="958"/>
      <c r="G32" s="958"/>
      <c r="H32" s="958"/>
      <c r="I32" s="958"/>
      <c r="J32" s="958"/>
      <c r="K32" s="764"/>
      <c r="L32" s="764"/>
      <c r="M32" s="957"/>
      <c r="N32" s="957"/>
      <c r="O32" s="957"/>
      <c r="P32" s="957"/>
      <c r="Q32" s="957"/>
      <c r="R32" s="957"/>
      <c r="S32" s="957"/>
      <c r="T32" s="765"/>
      <c r="U32" s="765"/>
      <c r="V32" s="766"/>
      <c r="W32" s="767"/>
    </row>
    <row r="33" spans="2:24" s="768" customFormat="1" ht="15" x14ac:dyDescent="0.25">
      <c r="B33" s="762"/>
      <c r="C33" s="763"/>
      <c r="D33" s="958"/>
      <c r="E33" s="958"/>
      <c r="F33" s="958"/>
      <c r="G33" s="958"/>
      <c r="H33" s="958"/>
      <c r="I33" s="958"/>
      <c r="J33" s="958"/>
      <c r="K33" s="764"/>
      <c r="L33" s="764"/>
      <c r="M33" s="958"/>
      <c r="N33" s="958"/>
      <c r="O33" s="958"/>
      <c r="P33" s="958"/>
      <c r="Q33" s="958"/>
      <c r="R33" s="958"/>
      <c r="S33" s="958"/>
      <c r="T33" s="765"/>
      <c r="U33" s="765"/>
      <c r="V33" s="766"/>
      <c r="W33" s="767"/>
    </row>
    <row r="34" spans="2:24" s="768" customFormat="1" ht="18" customHeight="1" x14ac:dyDescent="0.25">
      <c r="B34" s="762"/>
      <c r="C34" s="763"/>
      <c r="D34" s="972"/>
      <c r="E34" s="972"/>
      <c r="F34" s="972"/>
      <c r="G34" s="972"/>
      <c r="H34" s="972"/>
      <c r="I34" s="972"/>
      <c r="J34" s="972"/>
      <c r="K34" s="769"/>
      <c r="L34" s="769"/>
      <c r="M34" s="972"/>
      <c r="N34" s="972"/>
      <c r="O34" s="972"/>
      <c r="P34" s="972"/>
      <c r="Q34" s="972"/>
      <c r="R34" s="972"/>
      <c r="S34" s="972"/>
      <c r="T34" s="770"/>
      <c r="U34" s="770"/>
      <c r="V34" s="766"/>
      <c r="W34" s="767"/>
    </row>
    <row r="35" spans="2:24" ht="6.95" customHeight="1" x14ac:dyDescent="0.25">
      <c r="B35" s="721"/>
      <c r="C35" s="722"/>
      <c r="D35" s="484"/>
      <c r="E35" s="739"/>
      <c r="F35" s="739"/>
      <c r="G35" s="739"/>
      <c r="H35" s="729"/>
      <c r="I35" s="729"/>
      <c r="J35" s="729"/>
      <c r="K35" s="729"/>
      <c r="L35" s="729"/>
      <c r="M35" s="729"/>
      <c r="N35" s="729"/>
      <c r="O35" s="740"/>
      <c r="P35" s="740"/>
      <c r="Q35" s="740"/>
      <c r="R35" s="740"/>
      <c r="S35" s="740"/>
      <c r="T35" s="456"/>
      <c r="U35" s="456"/>
      <c r="V35" s="494"/>
      <c r="W35" s="12"/>
      <c r="X35" s="14"/>
    </row>
    <row r="36" spans="2:24" ht="21" customHeight="1" x14ac:dyDescent="0.25">
      <c r="B36" s="468"/>
      <c r="C36" s="469"/>
      <c r="D36" s="931" t="s">
        <v>776</v>
      </c>
      <c r="E36" s="931"/>
      <c r="F36" s="931"/>
      <c r="G36" s="931"/>
      <c r="H36" s="931"/>
      <c r="I36" s="931"/>
      <c r="J36" s="931"/>
      <c r="K36" s="931"/>
      <c r="L36" s="931"/>
      <c r="M36" s="931"/>
      <c r="N36" s="931"/>
      <c r="O36" s="931"/>
      <c r="P36" s="931"/>
      <c r="Q36" s="931"/>
      <c r="R36" s="931"/>
      <c r="S36" s="931"/>
      <c r="T36" s="931"/>
      <c r="U36" s="512"/>
      <c r="V36" s="494"/>
      <c r="W36" s="12"/>
      <c r="X36" s="14"/>
    </row>
    <row r="37" spans="2:24" ht="6" customHeight="1" x14ac:dyDescent="0.25">
      <c r="B37" s="468"/>
      <c r="C37" s="469"/>
      <c r="D37" s="499"/>
      <c r="E37" s="499"/>
      <c r="F37" s="499"/>
      <c r="G37" s="499"/>
      <c r="H37" s="499"/>
      <c r="I37" s="499"/>
      <c r="J37" s="499"/>
      <c r="K37" s="499"/>
      <c r="L37" s="499"/>
      <c r="M37" s="499"/>
      <c r="N37" s="499"/>
      <c r="O37" s="499"/>
      <c r="P37" s="499"/>
      <c r="Q37" s="499"/>
      <c r="R37" s="499"/>
      <c r="S37" s="499"/>
      <c r="T37" s="499"/>
      <c r="U37" s="512"/>
      <c r="V37" s="494"/>
      <c r="W37" s="12"/>
      <c r="X37" s="14"/>
    </row>
    <row r="38" spans="2:24" ht="27" customHeight="1" x14ac:dyDescent="0.2">
      <c r="B38" s="468"/>
      <c r="C38" s="469"/>
      <c r="D38" s="502"/>
      <c r="E38" s="905" t="s">
        <v>511</v>
      </c>
      <c r="F38" s="906"/>
      <c r="G38" s="506" t="s">
        <v>512</v>
      </c>
      <c r="H38" s="506" t="s">
        <v>513</v>
      </c>
      <c r="I38" s="905" t="s">
        <v>514</v>
      </c>
      <c r="J38" s="906"/>
      <c r="K38" s="506" t="s">
        <v>515</v>
      </c>
      <c r="L38" s="921" t="s">
        <v>516</v>
      </c>
      <c r="M38" s="923"/>
      <c r="N38" s="905" t="s">
        <v>518</v>
      </c>
      <c r="O38" s="906"/>
      <c r="P38" s="905" t="s">
        <v>519</v>
      </c>
      <c r="Q38" s="906"/>
      <c r="R38" s="921" t="s">
        <v>517</v>
      </c>
      <c r="S38" s="922"/>
      <c r="T38" s="923"/>
      <c r="U38" s="513"/>
      <c r="V38" s="494"/>
      <c r="W38" s="12"/>
      <c r="X38" s="14"/>
    </row>
    <row r="39" spans="2:24" ht="15" customHeight="1" x14ac:dyDescent="0.2">
      <c r="B39" s="468"/>
      <c r="C39" s="469"/>
      <c r="D39" s="508" t="s">
        <v>422</v>
      </c>
      <c r="E39" s="934"/>
      <c r="F39" s="935"/>
      <c r="G39" s="771"/>
      <c r="H39" s="771"/>
      <c r="I39" s="934"/>
      <c r="J39" s="935"/>
      <c r="K39" s="772"/>
      <c r="L39" s="932">
        <f>SUM(E39:K39)</f>
        <v>0</v>
      </c>
      <c r="M39" s="933"/>
      <c r="N39" s="907"/>
      <c r="O39" s="908"/>
      <c r="P39" s="907"/>
      <c r="Q39" s="908"/>
      <c r="R39" s="932">
        <f>SUM(L39:Q39)</f>
        <v>0</v>
      </c>
      <c r="S39" s="937"/>
      <c r="T39" s="933"/>
      <c r="U39" s="505"/>
      <c r="V39" s="494"/>
      <c r="W39" s="12"/>
      <c r="X39" s="14"/>
    </row>
    <row r="40" spans="2:24" ht="11.25" customHeight="1" x14ac:dyDescent="0.2">
      <c r="B40" s="468"/>
      <c r="C40" s="469"/>
      <c r="D40" s="503"/>
      <c r="E40" s="500"/>
      <c r="F40" s="500"/>
      <c r="G40" s="500"/>
      <c r="H40" s="500"/>
      <c r="I40" s="500"/>
      <c r="J40" s="500"/>
      <c r="K40" s="13"/>
      <c r="L40" s="504"/>
      <c r="M40" s="504"/>
      <c r="N40" s="475"/>
      <c r="P40" s="509"/>
      <c r="Q40" s="509"/>
      <c r="R40" s="509"/>
      <c r="S40" s="509"/>
      <c r="T40" s="509" t="s">
        <v>520</v>
      </c>
      <c r="U40" s="510"/>
      <c r="V40" s="494"/>
      <c r="W40" s="12"/>
      <c r="X40" s="14"/>
    </row>
    <row r="41" spans="2:24" ht="11.25" customHeight="1" thickBot="1" x14ac:dyDescent="0.3">
      <c r="B41" s="468"/>
      <c r="C41" s="469"/>
      <c r="D41" s="499"/>
      <c r="E41" s="499"/>
      <c r="F41" s="499"/>
      <c r="G41" s="499"/>
      <c r="H41" s="499"/>
      <c r="I41" s="499"/>
      <c r="J41" s="499"/>
      <c r="K41" s="499"/>
      <c r="L41" s="499"/>
      <c r="M41" s="499"/>
      <c r="N41" s="499"/>
      <c r="O41" s="499"/>
      <c r="P41" s="499"/>
      <c r="Q41" s="499"/>
      <c r="R41" s="499"/>
      <c r="S41" s="499"/>
      <c r="T41" s="499"/>
      <c r="U41" s="512"/>
      <c r="V41" s="494"/>
      <c r="W41" s="12"/>
      <c r="X41" s="14"/>
    </row>
    <row r="42" spans="2:24" ht="16.5" customHeight="1" thickBot="1" x14ac:dyDescent="0.3">
      <c r="B42" s="468"/>
      <c r="C42" s="469"/>
      <c r="D42" s="954" t="s">
        <v>777</v>
      </c>
      <c r="E42" s="955"/>
      <c r="F42" s="955"/>
      <c r="G42" s="955"/>
      <c r="H42" s="955"/>
      <c r="I42" s="955"/>
      <c r="J42" s="955"/>
      <c r="K42" s="955"/>
      <c r="L42" s="955"/>
      <c r="M42" s="955"/>
      <c r="N42" s="955"/>
      <c r="O42" s="955"/>
      <c r="P42" s="955"/>
      <c r="Q42" s="956"/>
      <c r="R42" s="951" t="e">
        <f>E39/(R39-P39)</f>
        <v>#DIV/0!</v>
      </c>
      <c r="S42" s="952"/>
      <c r="T42" s="953"/>
      <c r="U42" s="515"/>
      <c r="V42" s="494"/>
      <c r="W42" s="12"/>
      <c r="X42" s="14"/>
    </row>
    <row r="43" spans="2:24" ht="12" customHeight="1" x14ac:dyDescent="0.2">
      <c r="B43" s="468"/>
      <c r="C43" s="469"/>
      <c r="D43" s="503"/>
      <c r="E43" s="500"/>
      <c r="F43" s="500"/>
      <c r="G43" s="500"/>
      <c r="H43" s="500"/>
      <c r="I43" s="500"/>
      <c r="J43" s="500"/>
      <c r="K43" s="13"/>
      <c r="L43" s="504"/>
      <c r="M43" s="504"/>
      <c r="N43" s="475"/>
      <c r="O43" s="475"/>
      <c r="P43" s="475"/>
      <c r="Q43" s="475"/>
      <c r="R43" s="504"/>
      <c r="S43" s="504"/>
      <c r="T43" s="505"/>
      <c r="U43" s="505"/>
      <c r="V43" s="494"/>
      <c r="W43" s="12"/>
      <c r="X43" s="14"/>
    </row>
    <row r="44" spans="2:24" ht="15" x14ac:dyDescent="0.25">
      <c r="B44" s="468"/>
      <c r="C44" s="469"/>
      <c r="D44" s="931" t="s">
        <v>778</v>
      </c>
      <c r="E44" s="931"/>
      <c r="F44" s="931"/>
      <c r="G44" s="931"/>
      <c r="H44" s="931"/>
      <c r="I44" s="931"/>
      <c r="J44" s="931"/>
      <c r="K44" s="931"/>
      <c r="L44" s="931"/>
      <c r="M44" s="931"/>
      <c r="N44" s="931"/>
      <c r="O44" s="931"/>
      <c r="P44" s="931"/>
      <c r="Q44" s="931"/>
      <c r="R44" s="931"/>
      <c r="S44" s="931"/>
      <c r="T44" s="931"/>
      <c r="U44" s="512"/>
      <c r="V44" s="494"/>
      <c r="W44" s="12"/>
      <c r="X44" s="14"/>
    </row>
    <row r="45" spans="2:24" ht="6" customHeight="1" x14ac:dyDescent="0.25">
      <c r="B45" s="468"/>
      <c r="C45" s="469"/>
      <c r="D45" s="499"/>
      <c r="E45" s="499"/>
      <c r="F45" s="499"/>
      <c r="G45" s="499"/>
      <c r="H45" s="499"/>
      <c r="I45" s="499"/>
      <c r="J45" s="499"/>
      <c r="K45" s="499"/>
      <c r="L45" s="499"/>
      <c r="M45" s="499"/>
      <c r="N45" s="499"/>
      <c r="O45" s="499"/>
      <c r="P45" s="499"/>
      <c r="Q45" s="499"/>
      <c r="R45" s="499"/>
      <c r="S45" s="499"/>
      <c r="T45" s="499"/>
      <c r="U45" s="512"/>
      <c r="V45" s="494"/>
      <c r="W45" s="12"/>
      <c r="X45" s="14"/>
    </row>
    <row r="46" spans="2:24" ht="27" customHeight="1" x14ac:dyDescent="0.2">
      <c r="B46" s="468"/>
      <c r="C46" s="469"/>
      <c r="D46" s="502"/>
      <c r="E46" s="905" t="s">
        <v>68</v>
      </c>
      <c r="F46" s="906"/>
      <c r="G46" s="506" t="s">
        <v>71</v>
      </c>
      <c r="H46" s="506" t="s">
        <v>69</v>
      </c>
      <c r="I46" s="905" t="s">
        <v>80</v>
      </c>
      <c r="J46" s="906"/>
      <c r="K46" s="506" t="s">
        <v>81</v>
      </c>
      <c r="L46" s="506" t="s">
        <v>82</v>
      </c>
      <c r="M46" s="507" t="s">
        <v>83</v>
      </c>
      <c r="N46" s="905" t="s">
        <v>84</v>
      </c>
      <c r="O46" s="906"/>
      <c r="P46" s="921" t="s">
        <v>517</v>
      </c>
      <c r="Q46" s="922"/>
      <c r="R46" s="922"/>
      <c r="S46" s="922"/>
      <c r="T46" s="923"/>
      <c r="U46" s="513"/>
      <c r="V46" s="494"/>
      <c r="W46" s="12"/>
      <c r="X46" s="14"/>
    </row>
    <row r="47" spans="2:24" ht="15" customHeight="1" x14ac:dyDescent="0.2">
      <c r="B47" s="468"/>
      <c r="C47" s="469"/>
      <c r="D47" s="508" t="s">
        <v>422</v>
      </c>
      <c r="E47" s="934"/>
      <c r="F47" s="935"/>
      <c r="G47" s="771"/>
      <c r="H47" s="771"/>
      <c r="I47" s="934"/>
      <c r="J47" s="935"/>
      <c r="K47" s="772"/>
      <c r="L47" s="773"/>
      <c r="M47" s="774"/>
      <c r="N47" s="907"/>
      <c r="O47" s="908"/>
      <c r="P47" s="932">
        <f>SUM(E47:O47)</f>
        <v>0</v>
      </c>
      <c r="Q47" s="937"/>
      <c r="R47" s="937"/>
      <c r="S47" s="937"/>
      <c r="T47" s="933"/>
      <c r="U47" s="504"/>
      <c r="V47" s="494"/>
      <c r="W47" s="12"/>
      <c r="X47" s="14"/>
    </row>
    <row r="48" spans="2:24" ht="11.25" customHeight="1" x14ac:dyDescent="0.2">
      <c r="B48" s="468"/>
      <c r="C48" s="469"/>
      <c r="D48" s="503"/>
      <c r="E48" s="500"/>
      <c r="F48" s="500"/>
      <c r="G48" s="500"/>
      <c r="H48" s="500"/>
      <c r="I48" s="500"/>
      <c r="J48" s="500"/>
      <c r="K48" s="13"/>
      <c r="L48" s="504"/>
      <c r="M48" s="510" t="s">
        <v>522</v>
      </c>
      <c r="N48" s="475"/>
      <c r="O48" s="511"/>
      <c r="P48" s="509"/>
      <c r="Q48" s="509"/>
      <c r="R48" s="509"/>
      <c r="S48" s="509"/>
      <c r="T48" s="509" t="s">
        <v>521</v>
      </c>
      <c r="U48" s="510"/>
      <c r="V48" s="494"/>
      <c r="W48" s="12"/>
      <c r="X48" s="14"/>
    </row>
    <row r="49" spans="2:24" ht="11.25" customHeight="1" x14ac:dyDescent="0.2">
      <c r="B49" s="523"/>
      <c r="C49" s="524"/>
      <c r="D49" s="503"/>
      <c r="E49" s="500"/>
      <c r="F49" s="500"/>
      <c r="G49" s="500"/>
      <c r="H49" s="500"/>
      <c r="I49" s="500"/>
      <c r="J49" s="500"/>
      <c r="K49" s="13"/>
      <c r="L49" s="504"/>
      <c r="M49" s="510"/>
      <c r="N49" s="475"/>
      <c r="O49" s="2"/>
      <c r="P49" s="510"/>
      <c r="Q49" s="510"/>
      <c r="R49" s="510"/>
      <c r="S49" s="510"/>
      <c r="T49" s="510"/>
      <c r="U49" s="510"/>
      <c r="V49" s="494"/>
      <c r="W49" s="12"/>
      <c r="X49" s="14"/>
    </row>
    <row r="50" spans="2:24" ht="11.25" customHeight="1" x14ac:dyDescent="0.2">
      <c r="B50" s="468"/>
      <c r="C50" s="469"/>
      <c r="D50" s="503"/>
      <c r="E50" s="500"/>
      <c r="F50" s="500"/>
      <c r="G50" s="500"/>
      <c r="H50" s="500"/>
      <c r="I50" s="500"/>
      <c r="J50" s="500"/>
      <c r="K50" s="13"/>
      <c r="L50" s="504"/>
      <c r="M50" s="510"/>
      <c r="N50" s="475"/>
      <c r="O50" s="2"/>
      <c r="P50" s="510"/>
      <c r="Q50" s="510"/>
      <c r="R50" s="510"/>
      <c r="S50" s="510"/>
      <c r="T50" s="510"/>
      <c r="U50" s="510"/>
      <c r="V50" s="494"/>
      <c r="W50" s="12"/>
      <c r="X50" s="14"/>
    </row>
    <row r="51" spans="2:24" s="493" customFormat="1" ht="21" customHeight="1" x14ac:dyDescent="0.2">
      <c r="B51" s="489"/>
      <c r="C51" s="855" t="s">
        <v>788</v>
      </c>
      <c r="D51" s="856"/>
      <c r="E51" s="856"/>
      <c r="F51" s="856"/>
      <c r="G51" s="856"/>
      <c r="H51" s="856"/>
      <c r="I51" s="856"/>
      <c r="J51" s="856"/>
      <c r="K51" s="856"/>
      <c r="L51" s="856"/>
      <c r="M51" s="856"/>
      <c r="N51" s="856"/>
      <c r="O51" s="856"/>
      <c r="P51" s="856"/>
      <c r="Q51" s="856"/>
      <c r="R51" s="856"/>
      <c r="S51" s="856"/>
      <c r="T51" s="856"/>
      <c r="U51" s="857"/>
      <c r="V51" s="490"/>
      <c r="W51" s="491"/>
      <c r="X51" s="492"/>
    </row>
    <row r="52" spans="2:24" ht="6.6" customHeight="1" x14ac:dyDescent="0.25">
      <c r="B52" s="519"/>
      <c r="C52" s="520"/>
      <c r="D52" s="521"/>
      <c r="E52" s="521"/>
      <c r="F52" s="521"/>
      <c r="G52" s="521"/>
      <c r="H52" s="521"/>
      <c r="I52" s="521"/>
      <c r="J52" s="521"/>
      <c r="K52" s="521"/>
      <c r="L52" s="521"/>
      <c r="M52" s="521"/>
      <c r="N52" s="521"/>
      <c r="O52" s="521"/>
      <c r="P52" s="521"/>
      <c r="Q52" s="521"/>
      <c r="R52" s="521"/>
      <c r="S52" s="521"/>
      <c r="T52" s="521"/>
      <c r="U52" s="512"/>
      <c r="V52" s="494"/>
      <c r="W52" s="12"/>
      <c r="X52" s="14"/>
    </row>
    <row r="53" spans="2:24" s="493" customFormat="1" ht="21" customHeight="1" x14ac:dyDescent="0.2">
      <c r="B53" s="489"/>
      <c r="C53" s="527"/>
      <c r="D53" s="944" t="s">
        <v>785</v>
      </c>
      <c r="E53" s="944"/>
      <c r="F53" s="944"/>
      <c r="G53" s="944"/>
      <c r="H53" s="944"/>
      <c r="I53" s="944"/>
      <c r="J53" s="944"/>
      <c r="K53" s="944"/>
      <c r="L53" s="944"/>
      <c r="M53" s="944"/>
      <c r="N53" s="944"/>
      <c r="O53" s="944"/>
      <c r="P53" s="944"/>
      <c r="Q53" s="944"/>
      <c r="R53" s="944"/>
      <c r="S53" s="944"/>
      <c r="T53" s="944"/>
      <c r="U53" s="527"/>
      <c r="V53" s="526"/>
      <c r="W53" s="491"/>
      <c r="X53" s="492"/>
    </row>
    <row r="54" spans="2:24" s="493" customFormat="1" ht="15.75" customHeight="1" x14ac:dyDescent="0.2">
      <c r="B54" s="489"/>
      <c r="C54" s="527"/>
      <c r="D54" s="944"/>
      <c r="E54" s="944"/>
      <c r="F54" s="944"/>
      <c r="G54" s="944"/>
      <c r="H54" s="944"/>
      <c r="I54" s="944"/>
      <c r="J54" s="944"/>
      <c r="K54" s="944"/>
      <c r="L54" s="944"/>
      <c r="M54" s="944"/>
      <c r="N54" s="944"/>
      <c r="O54" s="944"/>
      <c r="P54" s="944"/>
      <c r="Q54" s="944"/>
      <c r="R54" s="944"/>
      <c r="S54" s="944"/>
      <c r="T54" s="944"/>
      <c r="U54" s="527"/>
      <c r="V54" s="526"/>
      <c r="W54" s="491"/>
      <c r="X54" s="492"/>
    </row>
    <row r="55" spans="2:24" s="493" customFormat="1" ht="22.5" customHeight="1" x14ac:dyDescent="0.2">
      <c r="B55" s="489"/>
      <c r="C55" s="527"/>
      <c r="D55" s="945"/>
      <c r="E55" s="945"/>
      <c r="F55" s="945"/>
      <c r="G55" s="945"/>
      <c r="H55" s="945"/>
      <c r="I55" s="945"/>
      <c r="J55" s="945"/>
      <c r="K55" s="945"/>
      <c r="L55" s="945"/>
      <c r="M55" s="945"/>
      <c r="N55" s="945"/>
      <c r="O55" s="945"/>
      <c r="P55" s="945"/>
      <c r="Q55" s="945"/>
      <c r="R55" s="945"/>
      <c r="S55" s="945"/>
      <c r="T55" s="945"/>
      <c r="U55" s="527"/>
      <c r="V55" s="526"/>
      <c r="W55" s="491"/>
      <c r="X55" s="492"/>
    </row>
    <row r="56" spans="2:24" s="493" customFormat="1" ht="21.75" customHeight="1" x14ac:dyDescent="0.2">
      <c r="B56" s="489"/>
      <c r="C56" s="527"/>
      <c r="D56" s="938" t="s">
        <v>564</v>
      </c>
      <c r="E56" s="939"/>
      <c r="F56" s="939"/>
      <c r="G56" s="939"/>
      <c r="H56" s="940"/>
      <c r="I56" s="938" t="s">
        <v>783</v>
      </c>
      <c r="J56" s="939"/>
      <c r="K56" s="940"/>
      <c r="L56" s="939" t="s">
        <v>562</v>
      </c>
      <c r="M56" s="939"/>
      <c r="N56" s="940"/>
      <c r="O56" s="938" t="s">
        <v>784</v>
      </c>
      <c r="P56" s="940"/>
      <c r="Q56" s="938" t="s">
        <v>561</v>
      </c>
      <c r="R56" s="939"/>
      <c r="S56" s="939"/>
      <c r="T56" s="940"/>
      <c r="U56" s="527"/>
      <c r="V56" s="526"/>
      <c r="W56" s="491"/>
      <c r="X56" s="492"/>
    </row>
    <row r="57" spans="2:24" ht="21" customHeight="1" x14ac:dyDescent="0.2">
      <c r="B57" s="519"/>
      <c r="C57" s="520"/>
      <c r="D57" s="941"/>
      <c r="E57" s="942"/>
      <c r="F57" s="942"/>
      <c r="G57" s="942"/>
      <c r="H57" s="943"/>
      <c r="I57" s="941"/>
      <c r="J57" s="942"/>
      <c r="K57" s="943"/>
      <c r="L57" s="942"/>
      <c r="M57" s="942"/>
      <c r="N57" s="943"/>
      <c r="O57" s="941"/>
      <c r="P57" s="943"/>
      <c r="Q57" s="941"/>
      <c r="R57" s="942"/>
      <c r="S57" s="942"/>
      <c r="T57" s="943"/>
      <c r="U57" s="510"/>
      <c r="V57" s="494"/>
      <c r="W57" s="12"/>
      <c r="X57" s="14"/>
    </row>
    <row r="58" spans="2:24" s="768" customFormat="1" ht="21" customHeight="1" x14ac:dyDescent="0.2">
      <c r="B58" s="762"/>
      <c r="C58" s="763"/>
      <c r="D58" s="892" t="s">
        <v>640</v>
      </c>
      <c r="E58" s="893"/>
      <c r="F58" s="893"/>
      <c r="G58" s="893"/>
      <c r="H58" s="894"/>
      <c r="I58" s="886"/>
      <c r="J58" s="887"/>
      <c r="K58" s="888"/>
      <c r="L58" s="889"/>
      <c r="M58" s="890"/>
      <c r="N58" s="891"/>
      <c r="O58" s="870"/>
      <c r="P58" s="871"/>
      <c r="Q58" s="872"/>
      <c r="R58" s="873"/>
      <c r="S58" s="873"/>
      <c r="T58" s="874"/>
      <c r="U58" s="775"/>
      <c r="V58" s="766"/>
      <c r="W58" s="767"/>
    </row>
    <row r="59" spans="2:24" s="768" customFormat="1" ht="21" customHeight="1" x14ac:dyDescent="0.2">
      <c r="B59" s="762"/>
      <c r="C59" s="763"/>
      <c r="D59" s="892"/>
      <c r="E59" s="893"/>
      <c r="F59" s="893"/>
      <c r="G59" s="893"/>
      <c r="H59" s="894"/>
      <c r="I59" s="886"/>
      <c r="J59" s="887"/>
      <c r="K59" s="888"/>
      <c r="L59" s="889"/>
      <c r="M59" s="890"/>
      <c r="N59" s="891"/>
      <c r="O59" s="870"/>
      <c r="P59" s="871"/>
      <c r="Q59" s="872"/>
      <c r="R59" s="873"/>
      <c r="S59" s="873"/>
      <c r="T59" s="874"/>
      <c r="U59" s="775"/>
      <c r="V59" s="766"/>
      <c r="W59" s="767"/>
    </row>
    <row r="60" spans="2:24" s="768" customFormat="1" ht="21" customHeight="1" x14ac:dyDescent="0.2">
      <c r="B60" s="762"/>
      <c r="C60" s="763"/>
      <c r="D60" s="892"/>
      <c r="E60" s="893"/>
      <c r="F60" s="893"/>
      <c r="G60" s="893"/>
      <c r="H60" s="894"/>
      <c r="I60" s="886"/>
      <c r="J60" s="887"/>
      <c r="K60" s="888"/>
      <c r="L60" s="889"/>
      <c r="M60" s="890"/>
      <c r="N60" s="891"/>
      <c r="O60" s="870"/>
      <c r="P60" s="871"/>
      <c r="Q60" s="872"/>
      <c r="R60" s="873"/>
      <c r="S60" s="873"/>
      <c r="T60" s="874"/>
      <c r="U60" s="775"/>
      <c r="V60" s="766"/>
      <c r="W60" s="767"/>
    </row>
    <row r="61" spans="2:24" s="768" customFormat="1" ht="21" customHeight="1" x14ac:dyDescent="0.2">
      <c r="B61" s="762"/>
      <c r="C61" s="763"/>
      <c r="D61" s="892"/>
      <c r="E61" s="893"/>
      <c r="F61" s="893"/>
      <c r="G61" s="893"/>
      <c r="H61" s="894"/>
      <c r="I61" s="886"/>
      <c r="J61" s="887"/>
      <c r="K61" s="888"/>
      <c r="L61" s="889"/>
      <c r="M61" s="890"/>
      <c r="N61" s="891"/>
      <c r="O61" s="870"/>
      <c r="P61" s="871"/>
      <c r="Q61" s="872"/>
      <c r="R61" s="873"/>
      <c r="S61" s="873"/>
      <c r="T61" s="874"/>
      <c r="U61" s="775"/>
      <c r="V61" s="766"/>
      <c r="W61" s="767"/>
    </row>
    <row r="62" spans="2:24" s="768" customFormat="1" ht="21" customHeight="1" x14ac:dyDescent="0.2">
      <c r="B62" s="762"/>
      <c r="C62" s="763"/>
      <c r="D62" s="892"/>
      <c r="E62" s="893"/>
      <c r="F62" s="893"/>
      <c r="G62" s="893"/>
      <c r="H62" s="894"/>
      <c r="I62" s="886"/>
      <c r="J62" s="887"/>
      <c r="K62" s="888"/>
      <c r="L62" s="889"/>
      <c r="M62" s="890"/>
      <c r="N62" s="891"/>
      <c r="O62" s="870"/>
      <c r="P62" s="871"/>
      <c r="Q62" s="872"/>
      <c r="R62" s="873"/>
      <c r="S62" s="873"/>
      <c r="T62" s="874"/>
      <c r="U62" s="775"/>
      <c r="V62" s="766"/>
      <c r="W62" s="767"/>
    </row>
    <row r="63" spans="2:24" s="768" customFormat="1" ht="21" customHeight="1" x14ac:dyDescent="0.2">
      <c r="B63" s="762"/>
      <c r="C63" s="763"/>
      <c r="D63" s="892"/>
      <c r="E63" s="893"/>
      <c r="F63" s="893"/>
      <c r="G63" s="893"/>
      <c r="H63" s="894"/>
      <c r="I63" s="886"/>
      <c r="J63" s="887"/>
      <c r="K63" s="888"/>
      <c r="L63" s="889"/>
      <c r="M63" s="890"/>
      <c r="N63" s="891"/>
      <c r="O63" s="870"/>
      <c r="P63" s="871"/>
      <c r="Q63" s="872"/>
      <c r="R63" s="873"/>
      <c r="S63" s="873"/>
      <c r="T63" s="874"/>
      <c r="U63" s="775"/>
      <c r="V63" s="766"/>
      <c r="W63" s="767"/>
    </row>
    <row r="64" spans="2:24" s="768" customFormat="1" ht="21" customHeight="1" x14ac:dyDescent="0.2">
      <c r="B64" s="762"/>
      <c r="C64" s="763"/>
      <c r="D64" s="892"/>
      <c r="E64" s="893"/>
      <c r="F64" s="893"/>
      <c r="G64" s="893"/>
      <c r="H64" s="894"/>
      <c r="I64" s="886"/>
      <c r="J64" s="887"/>
      <c r="K64" s="888"/>
      <c r="L64" s="889"/>
      <c r="M64" s="890"/>
      <c r="N64" s="891"/>
      <c r="O64" s="870"/>
      <c r="P64" s="871"/>
      <c r="Q64" s="872"/>
      <c r="R64" s="873"/>
      <c r="S64" s="873"/>
      <c r="T64" s="874"/>
      <c r="U64" s="775"/>
      <c r="V64" s="766"/>
      <c r="W64" s="767"/>
    </row>
    <row r="65" spans="2:24" s="768" customFormat="1" ht="21" customHeight="1" thickBot="1" x14ac:dyDescent="0.25">
      <c r="B65" s="762"/>
      <c r="C65" s="763"/>
      <c r="D65" s="895"/>
      <c r="E65" s="896"/>
      <c r="F65" s="896"/>
      <c r="G65" s="896"/>
      <c r="H65" s="897"/>
      <c r="I65" s="898"/>
      <c r="J65" s="899"/>
      <c r="K65" s="900"/>
      <c r="L65" s="946"/>
      <c r="M65" s="947"/>
      <c r="N65" s="948"/>
      <c r="O65" s="949"/>
      <c r="P65" s="950"/>
      <c r="Q65" s="901"/>
      <c r="R65" s="902"/>
      <c r="S65" s="902"/>
      <c r="T65" s="903"/>
      <c r="U65" s="775"/>
      <c r="V65" s="766"/>
      <c r="W65" s="767"/>
    </row>
    <row r="66" spans="2:24" ht="21" customHeight="1" thickTop="1" x14ac:dyDescent="0.2">
      <c r="B66" s="519"/>
      <c r="C66" s="520"/>
      <c r="D66" s="875" t="s">
        <v>563</v>
      </c>
      <c r="E66" s="876"/>
      <c r="F66" s="876"/>
      <c r="G66" s="876"/>
      <c r="H66" s="877"/>
      <c r="I66" s="878">
        <f>SUM(I58:K65)</f>
        <v>0</v>
      </c>
      <c r="J66" s="879"/>
      <c r="K66" s="880"/>
      <c r="L66" s="878">
        <f>SUM(L58:N65)</f>
        <v>0</v>
      </c>
      <c r="M66" s="879"/>
      <c r="N66" s="880"/>
      <c r="O66" s="881">
        <f t="shared" ref="O66" si="0">SUM(O58:P65)</f>
        <v>0</v>
      </c>
      <c r="P66" s="882"/>
      <c r="Q66" s="883"/>
      <c r="R66" s="884"/>
      <c r="S66" s="884"/>
      <c r="T66" s="885"/>
      <c r="U66" s="510"/>
      <c r="V66" s="494"/>
      <c r="W66" s="12"/>
      <c r="X66" s="14"/>
    </row>
    <row r="67" spans="2:24" ht="11.25" customHeight="1" x14ac:dyDescent="0.2">
      <c r="B67" s="519"/>
      <c r="C67" s="520"/>
      <c r="D67" s="503"/>
      <c r="E67" s="500"/>
      <c r="F67" s="500"/>
      <c r="G67" s="500"/>
      <c r="H67" s="500"/>
      <c r="I67" s="500"/>
      <c r="J67" s="500"/>
      <c r="K67" s="13"/>
      <c r="L67" s="504"/>
      <c r="M67" s="510"/>
      <c r="N67" s="475"/>
      <c r="O67" s="2"/>
      <c r="P67" s="510"/>
      <c r="Q67" s="510"/>
      <c r="R67" s="510"/>
      <c r="S67" s="510"/>
      <c r="T67" s="510"/>
      <c r="U67" s="510"/>
      <c r="V67" s="494"/>
      <c r="W67" s="12"/>
      <c r="X67" s="14"/>
    </row>
    <row r="68" spans="2:24" ht="15" customHeight="1" x14ac:dyDescent="0.2">
      <c r="B68" s="695"/>
      <c r="C68" s="696"/>
      <c r="D68" s="731"/>
      <c r="E68" s="732"/>
      <c r="F68" s="732"/>
      <c r="G68" s="732"/>
      <c r="H68" s="973" t="s">
        <v>786</v>
      </c>
      <c r="I68" s="973"/>
      <c r="J68" s="973"/>
      <c r="K68" s="973"/>
      <c r="L68" s="973"/>
      <c r="M68" s="973"/>
      <c r="N68" s="973"/>
      <c r="O68" s="973"/>
      <c r="P68" s="732"/>
      <c r="Q68" s="732"/>
      <c r="R68" s="732"/>
      <c r="S68" s="732"/>
      <c r="T68" s="510"/>
      <c r="U68" s="510"/>
      <c r="V68" s="494"/>
      <c r="W68" s="12"/>
      <c r="X68" s="14"/>
    </row>
    <row r="69" spans="2:24" ht="15" customHeight="1" x14ac:dyDescent="0.2">
      <c r="B69" s="721"/>
      <c r="C69" s="722"/>
      <c r="D69" s="731"/>
      <c r="E69" s="732"/>
      <c r="F69" s="732"/>
      <c r="G69" s="732"/>
      <c r="H69" s="973"/>
      <c r="I69" s="973"/>
      <c r="J69" s="973"/>
      <c r="K69" s="973"/>
      <c r="L69" s="973"/>
      <c r="M69" s="973"/>
      <c r="N69" s="973"/>
      <c r="O69" s="973"/>
      <c r="P69" s="732"/>
      <c r="Q69" s="732"/>
      <c r="R69" s="732"/>
      <c r="S69" s="732"/>
      <c r="T69" s="510"/>
      <c r="U69" s="510"/>
      <c r="V69" s="494"/>
      <c r="W69" s="12"/>
      <c r="X69" s="14"/>
    </row>
    <row r="70" spans="2:24" ht="15" customHeight="1" x14ac:dyDescent="0.2">
      <c r="B70" s="695"/>
      <c r="C70" s="696"/>
      <c r="D70" s="503"/>
      <c r="E70" s="732"/>
      <c r="F70" s="732"/>
      <c r="G70" s="732"/>
      <c r="H70" s="867"/>
      <c r="I70" s="868"/>
      <c r="J70" s="868"/>
      <c r="K70" s="868"/>
      <c r="L70" s="868"/>
      <c r="M70" s="868"/>
      <c r="N70" s="869"/>
      <c r="O70" s="446" t="s">
        <v>413</v>
      </c>
      <c r="P70" s="732"/>
      <c r="Q70" s="732"/>
      <c r="R70" s="732"/>
      <c r="S70" s="732"/>
      <c r="T70" s="510"/>
      <c r="U70" s="510"/>
      <c r="V70" s="494"/>
      <c r="W70" s="12"/>
      <c r="X70" s="14"/>
    </row>
    <row r="71" spans="2:24" ht="15" customHeight="1" x14ac:dyDescent="0.2">
      <c r="B71" s="695"/>
      <c r="C71" s="696"/>
      <c r="D71" s="503"/>
      <c r="E71" s="732"/>
      <c r="F71" s="732"/>
      <c r="G71" s="732"/>
      <c r="H71" s="867"/>
      <c r="I71" s="868"/>
      <c r="J71" s="868"/>
      <c r="K71" s="868"/>
      <c r="L71" s="868"/>
      <c r="M71" s="868"/>
      <c r="N71" s="869"/>
      <c r="O71" s="446" t="s">
        <v>413</v>
      </c>
      <c r="P71" s="732"/>
      <c r="Q71" s="732"/>
      <c r="R71" s="732"/>
      <c r="S71" s="732"/>
      <c r="T71" s="510"/>
      <c r="U71" s="510"/>
      <c r="V71" s="494"/>
      <c r="W71" s="12"/>
      <c r="X71" s="14"/>
    </row>
    <row r="72" spans="2:24" ht="15" customHeight="1" x14ac:dyDescent="0.2">
      <c r="B72" s="695"/>
      <c r="C72" s="696"/>
      <c r="D72" s="503"/>
      <c r="E72" s="732"/>
      <c r="F72" s="732"/>
      <c r="G72" s="732"/>
      <c r="H72" s="867"/>
      <c r="I72" s="868"/>
      <c r="J72" s="868"/>
      <c r="K72" s="868"/>
      <c r="L72" s="868"/>
      <c r="M72" s="868"/>
      <c r="N72" s="869"/>
      <c r="O72" s="446" t="s">
        <v>413</v>
      </c>
      <c r="P72" s="732"/>
      <c r="Q72" s="732"/>
      <c r="R72" s="732"/>
      <c r="S72" s="732"/>
      <c r="T72" s="510"/>
      <c r="U72" s="510"/>
      <c r="V72" s="494"/>
      <c r="W72" s="12"/>
      <c r="X72" s="14"/>
    </row>
    <row r="73" spans="2:24" ht="15" customHeight="1" x14ac:dyDescent="0.2">
      <c r="B73" s="695"/>
      <c r="C73" s="696"/>
      <c r="D73" s="503"/>
      <c r="E73" s="732"/>
      <c r="F73" s="732"/>
      <c r="G73" s="732"/>
      <c r="H73" s="867"/>
      <c r="I73" s="868"/>
      <c r="J73" s="868"/>
      <c r="K73" s="868"/>
      <c r="L73" s="868"/>
      <c r="M73" s="868"/>
      <c r="N73" s="869"/>
      <c r="O73" s="446" t="s">
        <v>413</v>
      </c>
      <c r="P73" s="732"/>
      <c r="Q73" s="732"/>
      <c r="R73" s="732"/>
      <c r="S73" s="732"/>
      <c r="T73" s="510"/>
      <c r="U73" s="510"/>
      <c r="V73" s="494"/>
      <c r="W73" s="12"/>
      <c r="X73" s="14"/>
    </row>
    <row r="74" spans="2:24" ht="15" customHeight="1" x14ac:dyDescent="0.2">
      <c r="B74" s="695"/>
      <c r="C74" s="696"/>
      <c r="D74" s="503"/>
      <c r="E74" s="732"/>
      <c r="F74" s="732"/>
      <c r="G74" s="732"/>
      <c r="H74" s="867"/>
      <c r="I74" s="868"/>
      <c r="J74" s="868"/>
      <c r="K74" s="868"/>
      <c r="L74" s="868"/>
      <c r="M74" s="868"/>
      <c r="N74" s="869"/>
      <c r="O74" s="446" t="s">
        <v>413</v>
      </c>
      <c r="P74" s="732"/>
      <c r="Q74" s="732"/>
      <c r="R74" s="732"/>
      <c r="S74" s="732"/>
      <c r="T74" s="510"/>
      <c r="U74" s="510"/>
      <c r="V74" s="494"/>
      <c r="W74" s="12"/>
      <c r="X74" s="14"/>
    </row>
    <row r="75" spans="2:24" ht="15" x14ac:dyDescent="0.2">
      <c r="B75" s="695"/>
      <c r="C75" s="696"/>
      <c r="D75" s="503"/>
      <c r="E75" s="500"/>
      <c r="F75" s="500"/>
      <c r="G75" s="500"/>
      <c r="H75" s="867"/>
      <c r="I75" s="868"/>
      <c r="J75" s="868"/>
      <c r="K75" s="868"/>
      <c r="L75" s="868"/>
      <c r="M75" s="868"/>
      <c r="N75" s="869"/>
      <c r="O75" s="446" t="s">
        <v>413</v>
      </c>
      <c r="P75" s="510"/>
      <c r="Q75" s="510"/>
      <c r="R75" s="510"/>
      <c r="S75" s="510"/>
      <c r="T75" s="510"/>
      <c r="U75" s="510"/>
      <c r="V75" s="494"/>
      <c r="W75" s="12"/>
      <c r="X75" s="14"/>
    </row>
    <row r="76" spans="2:24" ht="11.25" customHeight="1" x14ac:dyDescent="0.2">
      <c r="B76" s="523"/>
      <c r="C76" s="524"/>
      <c r="D76" s="503"/>
      <c r="E76" s="500"/>
      <c r="F76" s="500"/>
      <c r="G76" s="500"/>
      <c r="H76" s="500"/>
      <c r="I76" s="500"/>
      <c r="J76" s="500"/>
      <c r="K76" s="13"/>
      <c r="L76" s="504"/>
      <c r="M76" s="510"/>
      <c r="N76" s="475"/>
      <c r="O76" s="2"/>
      <c r="P76" s="510"/>
      <c r="Q76" s="510"/>
      <c r="R76" s="510"/>
      <c r="S76" s="510"/>
      <c r="T76" s="510"/>
      <c r="U76" s="510"/>
      <c r="V76" s="494"/>
      <c r="W76" s="12"/>
      <c r="X76" s="14"/>
    </row>
    <row r="77" spans="2:24" s="493" customFormat="1" ht="21" customHeight="1" x14ac:dyDescent="0.2">
      <c r="B77" s="489"/>
      <c r="C77" s="936" t="s">
        <v>787</v>
      </c>
      <c r="D77" s="856"/>
      <c r="E77" s="856"/>
      <c r="F77" s="856"/>
      <c r="G77" s="856"/>
      <c r="H77" s="856"/>
      <c r="I77" s="856"/>
      <c r="J77" s="856"/>
      <c r="K77" s="856"/>
      <c r="L77" s="856"/>
      <c r="M77" s="856"/>
      <c r="N77" s="856"/>
      <c r="O77" s="856"/>
      <c r="P77" s="856"/>
      <c r="Q77" s="856"/>
      <c r="R77" s="856"/>
      <c r="S77" s="856"/>
      <c r="T77" s="856"/>
      <c r="U77" s="857"/>
      <c r="V77" s="490"/>
      <c r="W77" s="491"/>
      <c r="X77" s="492"/>
    </row>
    <row r="78" spans="2:24" ht="15" x14ac:dyDescent="0.25">
      <c r="B78" s="523"/>
      <c r="C78" s="524"/>
      <c r="D78" s="525"/>
      <c r="E78" s="525"/>
      <c r="F78" s="525"/>
      <c r="G78" s="525"/>
      <c r="H78" s="525"/>
      <c r="I78" s="525"/>
      <c r="J78" s="525"/>
      <c r="K78" s="525"/>
      <c r="L78" s="525"/>
      <c r="M78" s="525"/>
      <c r="N78" s="525"/>
      <c r="O78" s="525"/>
      <c r="P78" s="525"/>
      <c r="Q78" s="525"/>
      <c r="R78" s="525"/>
      <c r="S78" s="525"/>
      <c r="T78" s="525"/>
      <c r="U78" s="512"/>
      <c r="V78" s="494"/>
      <c r="W78" s="12"/>
      <c r="X78" s="14"/>
    </row>
    <row r="79" spans="2:24" ht="29.25" customHeight="1" x14ac:dyDescent="0.25">
      <c r="B79" s="523"/>
      <c r="C79" s="944" t="s">
        <v>805</v>
      </c>
      <c r="D79" s="966"/>
      <c r="E79" s="966"/>
      <c r="F79" s="966"/>
      <c r="G79" s="966"/>
      <c r="H79" s="967"/>
      <c r="I79" s="968"/>
      <c r="J79" s="446" t="s">
        <v>413</v>
      </c>
      <c r="K79" s="728"/>
      <c r="L79" s="969" t="s">
        <v>806</v>
      </c>
      <c r="M79" s="969"/>
      <c r="N79" s="969"/>
      <c r="O79" s="969"/>
      <c r="P79" s="969"/>
      <c r="Q79" s="970"/>
      <c r="R79" s="971"/>
      <c r="S79" s="446" t="s">
        <v>413</v>
      </c>
      <c r="T79" s="728"/>
      <c r="U79" s="512"/>
      <c r="V79" s="494"/>
      <c r="W79" s="12"/>
      <c r="X79" s="14"/>
    </row>
    <row r="80" spans="2:24" ht="7.5" customHeight="1" x14ac:dyDescent="0.25">
      <c r="B80" s="570"/>
      <c r="C80" s="571"/>
      <c r="D80" s="730"/>
      <c r="E80" s="730"/>
      <c r="F80" s="730"/>
      <c r="G80" s="730"/>
      <c r="H80" s="730"/>
      <c r="I80" s="730"/>
      <c r="J80" s="730"/>
      <c r="K80" s="730"/>
      <c r="L80" s="730"/>
      <c r="M80" s="730"/>
      <c r="N80" s="730"/>
      <c r="O80" s="730"/>
      <c r="P80" s="730"/>
      <c r="Q80" s="730"/>
      <c r="R80" s="730"/>
      <c r="S80" s="730"/>
      <c r="T80" s="730"/>
      <c r="U80" s="512"/>
      <c r="V80" s="494"/>
      <c r="W80" s="12"/>
      <c r="X80" s="14"/>
    </row>
    <row r="81" spans="2:24" s="483" customFormat="1" ht="15.75" customHeight="1" x14ac:dyDescent="0.25">
      <c r="B81" s="478"/>
      <c r="C81" s="965" t="s">
        <v>810</v>
      </c>
      <c r="D81" s="965"/>
      <c r="E81" s="965"/>
      <c r="F81" s="965"/>
      <c r="G81" s="965"/>
      <c r="H81" s="965"/>
      <c r="I81" s="965"/>
      <c r="J81" s="965"/>
      <c r="K81" s="965"/>
      <c r="L81" s="965"/>
      <c r="M81" s="965"/>
      <c r="N81" s="965"/>
      <c r="O81" s="965"/>
      <c r="P81" s="965"/>
      <c r="Q81" s="965"/>
      <c r="R81" s="965"/>
      <c r="S81" s="965"/>
      <c r="T81" s="965"/>
      <c r="U81" s="965"/>
      <c r="V81" s="471"/>
      <c r="W81" s="481"/>
      <c r="X81" s="482"/>
    </row>
    <row r="82" spans="2:24" s="493" customFormat="1" ht="15.75" customHeight="1" x14ac:dyDescent="0.2">
      <c r="B82" s="489"/>
      <c r="C82" s="965"/>
      <c r="D82" s="965"/>
      <c r="E82" s="965"/>
      <c r="F82" s="965"/>
      <c r="G82" s="965"/>
      <c r="H82" s="965"/>
      <c r="I82" s="965"/>
      <c r="J82" s="965"/>
      <c r="K82" s="965"/>
      <c r="L82" s="965"/>
      <c r="M82" s="965"/>
      <c r="N82" s="965"/>
      <c r="O82" s="965"/>
      <c r="P82" s="965"/>
      <c r="Q82" s="965"/>
      <c r="R82" s="965"/>
      <c r="S82" s="965"/>
      <c r="T82" s="965"/>
      <c r="U82" s="965"/>
      <c r="V82" s="526"/>
      <c r="W82" s="491"/>
      <c r="X82" s="492"/>
    </row>
    <row r="83" spans="2:24" s="493" customFormat="1" ht="6.75" customHeight="1" x14ac:dyDescent="0.2">
      <c r="B83" s="489"/>
      <c r="C83" s="527"/>
      <c r="D83" s="527"/>
      <c r="E83" s="527"/>
      <c r="F83" s="527"/>
      <c r="G83" s="527"/>
      <c r="H83" s="527"/>
      <c r="I83" s="527"/>
      <c r="J83" s="527"/>
      <c r="K83" s="527"/>
      <c r="L83" s="527"/>
      <c r="M83" s="527"/>
      <c r="N83" s="527"/>
      <c r="O83" s="527"/>
      <c r="P83" s="725"/>
      <c r="Q83" s="725"/>
      <c r="R83" s="725"/>
      <c r="S83" s="725"/>
      <c r="T83" s="725"/>
      <c r="U83" s="725"/>
      <c r="V83" s="526"/>
      <c r="W83" s="491"/>
      <c r="X83" s="492"/>
    </row>
    <row r="84" spans="2:24" s="483" customFormat="1" ht="30.75" customHeight="1" x14ac:dyDescent="0.25">
      <c r="B84" s="478"/>
      <c r="C84" s="479"/>
      <c r="D84" s="944" t="s">
        <v>812</v>
      </c>
      <c r="E84" s="944"/>
      <c r="F84" s="944"/>
      <c r="G84" s="944"/>
      <c r="H84" s="776"/>
      <c r="I84" s="726"/>
      <c r="J84" s="726"/>
      <c r="K84" s="959" t="s">
        <v>814</v>
      </c>
      <c r="L84" s="959"/>
      <c r="M84" s="959"/>
      <c r="N84" s="959"/>
      <c r="O84" s="959"/>
      <c r="P84" s="959"/>
      <c r="Q84" s="960"/>
      <c r="R84" s="961"/>
      <c r="S84" s="727"/>
      <c r="T84" s="727"/>
      <c r="U84" s="727"/>
      <c r="V84" s="495"/>
      <c r="W84" s="481"/>
      <c r="X84" s="482"/>
    </row>
    <row r="85" spans="2:24" s="483" customFormat="1" ht="7.5" customHeight="1" x14ac:dyDescent="0.25">
      <c r="B85" s="478"/>
      <c r="C85" s="479"/>
      <c r="D85" s="737"/>
      <c r="E85" s="737"/>
      <c r="F85" s="737"/>
      <c r="G85" s="737"/>
      <c r="H85" s="737"/>
      <c r="I85" s="737"/>
      <c r="J85" s="737"/>
      <c r="K85" s="754"/>
      <c r="L85" s="741"/>
      <c r="M85" s="741"/>
      <c r="N85" s="741"/>
      <c r="O85" s="741"/>
      <c r="P85" s="727"/>
      <c r="Q85" s="727"/>
      <c r="R85" s="727"/>
      <c r="S85" s="727"/>
      <c r="T85" s="727"/>
      <c r="U85" s="727"/>
      <c r="V85" s="495"/>
      <c r="W85" s="481"/>
      <c r="X85" s="482"/>
    </row>
    <row r="86" spans="2:24" s="483" customFormat="1" ht="33.75" customHeight="1" x14ac:dyDescent="0.25">
      <c r="B86" s="478"/>
      <c r="C86" s="479"/>
      <c r="D86" s="944" t="s">
        <v>811</v>
      </c>
      <c r="E86" s="944"/>
      <c r="F86" s="944"/>
      <c r="G86" s="944"/>
      <c r="H86" s="776"/>
      <c r="I86" s="737"/>
      <c r="J86" s="737"/>
      <c r="K86" s="959" t="s">
        <v>813</v>
      </c>
      <c r="L86" s="959"/>
      <c r="M86" s="959"/>
      <c r="N86" s="959"/>
      <c r="O86" s="959"/>
      <c r="P86" s="959"/>
      <c r="Q86" s="960"/>
      <c r="R86" s="961"/>
      <c r="S86" s="727"/>
      <c r="T86" s="727"/>
      <c r="U86" s="727"/>
      <c r="V86" s="495"/>
      <c r="W86" s="481"/>
      <c r="X86" s="482"/>
    </row>
    <row r="87" spans="2:24" s="493" customFormat="1" ht="7.5" customHeight="1" x14ac:dyDescent="0.2">
      <c r="B87" s="489"/>
      <c r="C87" s="527"/>
      <c r="D87" s="527"/>
      <c r="E87" s="527"/>
      <c r="F87" s="527"/>
      <c r="G87" s="527"/>
      <c r="H87" s="527"/>
      <c r="I87" s="527"/>
      <c r="J87" s="527"/>
      <c r="K87" s="527"/>
      <c r="L87" s="527"/>
      <c r="M87" s="527"/>
      <c r="N87" s="527"/>
      <c r="O87" s="527"/>
      <c r="P87" s="725"/>
      <c r="Q87" s="725"/>
      <c r="R87" s="725"/>
      <c r="S87" s="725"/>
      <c r="T87" s="725"/>
      <c r="U87" s="725"/>
      <c r="V87" s="526"/>
      <c r="W87" s="491"/>
      <c r="X87" s="492"/>
    </row>
    <row r="88" spans="2:24" s="493" customFormat="1" ht="15.75" x14ac:dyDescent="0.2">
      <c r="B88" s="489"/>
      <c r="C88" s="750"/>
      <c r="D88" s="944" t="s">
        <v>815</v>
      </c>
      <c r="E88" s="944"/>
      <c r="F88" s="944"/>
      <c r="G88" s="944"/>
      <c r="H88" s="777"/>
      <c r="I88" s="750"/>
      <c r="J88" s="750"/>
      <c r="K88" s="944" t="s">
        <v>816</v>
      </c>
      <c r="L88" s="944"/>
      <c r="M88" s="944"/>
      <c r="N88" s="944"/>
      <c r="O88" s="944"/>
      <c r="P88" s="944"/>
      <c r="Q88" s="962"/>
      <c r="R88" s="963"/>
      <c r="S88" s="725"/>
      <c r="T88" s="725"/>
      <c r="U88" s="725"/>
      <c r="V88" s="526"/>
      <c r="W88" s="491"/>
      <c r="X88" s="492"/>
    </row>
    <row r="89" spans="2:24" ht="15" customHeight="1" x14ac:dyDescent="0.2">
      <c r="B89" s="468"/>
      <c r="C89" s="469"/>
      <c r="D89" s="722"/>
      <c r="E89" s="722"/>
      <c r="F89" s="722"/>
      <c r="G89" s="722"/>
      <c r="H89" s="722"/>
      <c r="I89" s="722"/>
      <c r="J89" s="462"/>
      <c r="K89" s="13"/>
      <c r="L89" s="13"/>
      <c r="M89" s="456"/>
      <c r="N89" s="456"/>
      <c r="O89" s="456"/>
      <c r="P89" s="456"/>
      <c r="Q89" s="456"/>
      <c r="R89" s="456"/>
      <c r="S89" s="456"/>
      <c r="T89" s="456"/>
      <c r="U89" s="456"/>
      <c r="V89" s="494"/>
      <c r="W89" s="12"/>
      <c r="X89" s="14"/>
    </row>
    <row r="90" spans="2:24" ht="13.5" thickBot="1" x14ac:dyDescent="0.25">
      <c r="B90" s="459"/>
      <c r="C90" s="460"/>
      <c r="D90" s="460"/>
      <c r="E90" s="460"/>
      <c r="F90" s="460"/>
      <c r="G90" s="460"/>
      <c r="H90" s="460"/>
      <c r="I90" s="460"/>
      <c r="J90" s="460"/>
      <c r="K90" s="460"/>
      <c r="L90" s="460"/>
      <c r="M90" s="460"/>
      <c r="N90" s="460"/>
      <c r="O90" s="460"/>
      <c r="P90" s="460"/>
      <c r="Q90" s="460"/>
      <c r="R90" s="460"/>
      <c r="S90" s="460"/>
      <c r="T90" s="460"/>
      <c r="U90" s="460"/>
      <c r="V90" s="458"/>
      <c r="W90" s="12"/>
      <c r="X90" s="14"/>
    </row>
    <row r="91" spans="2:24" x14ac:dyDescent="0.2">
      <c r="B91" s="12"/>
      <c r="C91" s="12"/>
      <c r="D91" s="12"/>
      <c r="E91" s="12"/>
      <c r="F91" s="12"/>
      <c r="G91" s="12"/>
      <c r="H91" s="12"/>
      <c r="I91" s="12"/>
      <c r="J91" s="12"/>
      <c r="K91" s="12"/>
      <c r="L91" s="12"/>
      <c r="M91" s="12"/>
      <c r="N91" s="12"/>
      <c r="O91" s="12"/>
      <c r="P91" s="12"/>
      <c r="Q91" s="12"/>
      <c r="R91" s="12"/>
      <c r="S91" s="12"/>
      <c r="T91" s="12"/>
      <c r="U91" s="456"/>
      <c r="V91" s="12"/>
      <c r="W91" s="452"/>
      <c r="X91" s="14"/>
    </row>
  </sheetData>
  <sheetProtection algorithmName="SHA-512" hashValue="SvJ4t5zVdoDyy8a1U9zRm4USGRgtYqwT7Hlx0wu+/rBvJr68XsaDYqNZKlJy2sRhhgXAqsrsZu8LGqtjgBCfxw==" saltValue="Skrjis2AbmxoD8P535M+Bg==" spinCount="100000" sheet="1" objects="1" scenarios="1" formatCells="0" insertRows="0" selectLockedCells="1"/>
  <mergeCells count="153">
    <mergeCell ref="D86:G86"/>
    <mergeCell ref="K86:P86"/>
    <mergeCell ref="Q86:R86"/>
    <mergeCell ref="D88:G88"/>
    <mergeCell ref="K88:P88"/>
    <mergeCell ref="Q88:R88"/>
    <mergeCell ref="M23:R24"/>
    <mergeCell ref="D84:G84"/>
    <mergeCell ref="C81:U82"/>
    <mergeCell ref="K84:P84"/>
    <mergeCell ref="Q84:R84"/>
    <mergeCell ref="C79:G79"/>
    <mergeCell ref="H79:I79"/>
    <mergeCell ref="L79:P79"/>
    <mergeCell ref="Q79:R79"/>
    <mergeCell ref="D34:J34"/>
    <mergeCell ref="M34:S34"/>
    <mergeCell ref="D26:K27"/>
    <mergeCell ref="M26:T27"/>
    <mergeCell ref="H68:O69"/>
    <mergeCell ref="D23:H23"/>
    <mergeCell ref="I23:J23"/>
    <mergeCell ref="S23:T23"/>
    <mergeCell ref="D28:J28"/>
    <mergeCell ref="D29:J29"/>
    <mergeCell ref="D30:J30"/>
    <mergeCell ref="D31:J31"/>
    <mergeCell ref="D32:J32"/>
    <mergeCell ref="D33:J33"/>
    <mergeCell ref="M28:S28"/>
    <mergeCell ref="M29:S29"/>
    <mergeCell ref="M30:S30"/>
    <mergeCell ref="M31:S31"/>
    <mergeCell ref="M32:S32"/>
    <mergeCell ref="M33:S33"/>
    <mergeCell ref="O56:P57"/>
    <mergeCell ref="L56:N57"/>
    <mergeCell ref="I56:K57"/>
    <mergeCell ref="R42:T42"/>
    <mergeCell ref="D44:T44"/>
    <mergeCell ref="D42:Q42"/>
    <mergeCell ref="R39:T39"/>
    <mergeCell ref="E39:F39"/>
    <mergeCell ref="E38:F38"/>
    <mergeCell ref="I38:J38"/>
    <mergeCell ref="D36:T36"/>
    <mergeCell ref="L38:M38"/>
    <mergeCell ref="L39:M39"/>
    <mergeCell ref="I39:J39"/>
    <mergeCell ref="C77:U77"/>
    <mergeCell ref="E47:F47"/>
    <mergeCell ref="I47:J47"/>
    <mergeCell ref="N47:O47"/>
    <mergeCell ref="P46:T46"/>
    <mergeCell ref="P47:T47"/>
    <mergeCell ref="E46:F46"/>
    <mergeCell ref="I46:J46"/>
    <mergeCell ref="N46:O46"/>
    <mergeCell ref="D56:H57"/>
    <mergeCell ref="D58:H58"/>
    <mergeCell ref="I58:K58"/>
    <mergeCell ref="L58:N58"/>
    <mergeCell ref="O58:P58"/>
    <mergeCell ref="C51:U51"/>
    <mergeCell ref="D53:T55"/>
    <mergeCell ref="Q56:T57"/>
    <mergeCell ref="Q58:T58"/>
    <mergeCell ref="L65:N65"/>
    <mergeCell ref="O65:P65"/>
    <mergeCell ref="C3:U3"/>
    <mergeCell ref="D13:O13"/>
    <mergeCell ref="D4:E4"/>
    <mergeCell ref="J9:S9"/>
    <mergeCell ref="J8:S8"/>
    <mergeCell ref="J6:S6"/>
    <mergeCell ref="J5:S5"/>
    <mergeCell ref="F4:S4"/>
    <mergeCell ref="P13:Q13"/>
    <mergeCell ref="R13:S13"/>
    <mergeCell ref="E7:H7"/>
    <mergeCell ref="E8:H8"/>
    <mergeCell ref="E9:H9"/>
    <mergeCell ref="D5:H5"/>
    <mergeCell ref="D6:H6"/>
    <mergeCell ref="L11:S11"/>
    <mergeCell ref="M14:T14"/>
    <mergeCell ref="P38:Q38"/>
    <mergeCell ref="P39:Q39"/>
    <mergeCell ref="D11:K11"/>
    <mergeCell ref="M10:N10"/>
    <mergeCell ref="D21:J21"/>
    <mergeCell ref="D20:K20"/>
    <mergeCell ref="D14:I14"/>
    <mergeCell ref="M15:S15"/>
    <mergeCell ref="M16:S16"/>
    <mergeCell ref="M17:S17"/>
    <mergeCell ref="M18:S18"/>
    <mergeCell ref="M19:S19"/>
    <mergeCell ref="M20:S20"/>
    <mergeCell ref="M21:S21"/>
    <mergeCell ref="D17:H17"/>
    <mergeCell ref="D18:H18"/>
    <mergeCell ref="P10:S10"/>
    <mergeCell ref="E10:K10"/>
    <mergeCell ref="N38:O38"/>
    <mergeCell ref="N39:O39"/>
    <mergeCell ref="R38:T38"/>
    <mergeCell ref="D15:H15"/>
    <mergeCell ref="D16:H16"/>
    <mergeCell ref="Q65:T65"/>
    <mergeCell ref="D59:H59"/>
    <mergeCell ref="I59:K59"/>
    <mergeCell ref="L59:N59"/>
    <mergeCell ref="O59:P59"/>
    <mergeCell ref="Q59:T59"/>
    <mergeCell ref="D60:H60"/>
    <mergeCell ref="I60:K60"/>
    <mergeCell ref="L60:N60"/>
    <mergeCell ref="O60:P60"/>
    <mergeCell ref="Q60:T60"/>
    <mergeCell ref="D62:H62"/>
    <mergeCell ref="I62:K62"/>
    <mergeCell ref="L62:N62"/>
    <mergeCell ref="D61:H61"/>
    <mergeCell ref="I61:K61"/>
    <mergeCell ref="L61:N61"/>
    <mergeCell ref="O61:P61"/>
    <mergeCell ref="Q61:T61"/>
    <mergeCell ref="D64:H64"/>
    <mergeCell ref="H70:N70"/>
    <mergeCell ref="H71:N71"/>
    <mergeCell ref="H72:N72"/>
    <mergeCell ref="H73:N73"/>
    <mergeCell ref="H74:N74"/>
    <mergeCell ref="H75:N75"/>
    <mergeCell ref="O62:P62"/>
    <mergeCell ref="Q62:T62"/>
    <mergeCell ref="D66:H66"/>
    <mergeCell ref="I66:K66"/>
    <mergeCell ref="L66:N66"/>
    <mergeCell ref="O66:P66"/>
    <mergeCell ref="Q66:T66"/>
    <mergeCell ref="I64:K64"/>
    <mergeCell ref="L64:N64"/>
    <mergeCell ref="O64:P64"/>
    <mergeCell ref="Q64:T64"/>
    <mergeCell ref="D63:H63"/>
    <mergeCell ref="I63:K63"/>
    <mergeCell ref="L63:N63"/>
    <mergeCell ref="O63:P63"/>
    <mergeCell ref="Q63:T63"/>
    <mergeCell ref="D65:H65"/>
    <mergeCell ref="I65:K65"/>
  </mergeCells>
  <dataValidations xWindow="346" yWindow="445" count="8">
    <dataValidation type="list" showInputMessage="1" showErrorMessage="1" promptTitle="Select all that apply." prompt="Select arrow to activate the drop-down menu." sqref="G15:H18 D15:E18 F15:F19">
      <formula1>Project_Type</formula1>
    </dataValidation>
    <dataValidation allowBlank="1" showInputMessage="1" showErrorMessage="1" prompt="Select the cell to the left to activate the drop-down menu." sqref="T15:T21 I15:I18 K21 T13 O70:O75 K23 U23 J79 S79"/>
    <dataValidation type="list" showInputMessage="1" showErrorMessage="1" promptTitle="Select only one." prompt="Select arrow to activate the drop-down menu." sqref="D21:J21">
      <formula1>Project_Location</formula1>
    </dataValidation>
    <dataValidation type="list" showInputMessage="1" showErrorMessage="1" promptTitle="Select all that apply." prompt="Select arrow to activate the drop-down menu." sqref="M15:S21">
      <formula1>Populaton_Served</formula1>
    </dataValidation>
    <dataValidation type="list" showInputMessage="1" showErrorMessage="1" promptTitle="Select Yes or No." prompt="Do not leave blank." sqref="R13:S13">
      <formula1>Yes_No</formula1>
    </dataValidation>
    <dataValidation type="list" allowBlank="1" showInputMessage="1" showErrorMessage="1" sqref="H70:N75">
      <formula1>CP_Fund_Source</formula1>
    </dataValidation>
    <dataValidation type="list" allowBlank="1" showInputMessage="1" showErrorMessage="1" sqref="I23:J23 S23:T23 H79:I79">
      <formula1>YesNoNA</formula1>
    </dataValidation>
    <dataValidation type="list" allowBlank="1" showInputMessage="1" showErrorMessage="1" sqref="Q79:R79">
      <formula1>AR_Reporting</formula1>
    </dataValidation>
  </dataValidations>
  <pageMargins left="0.7" right="0.7" top="0.5" bottom="0.5" header="0.3" footer="0.3"/>
  <pageSetup scale="87" fitToWidth="2" fitToHeight="2" orientation="portrait" r:id="rId1"/>
  <rowBreaks count="1" manualBreakCount="1">
    <brk id="49"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34998626667073579"/>
    <pageSetUpPr fitToPage="1"/>
  </sheetPr>
  <dimension ref="B2:H22"/>
  <sheetViews>
    <sheetView showGridLines="0" showRowColHeaders="0" zoomScale="110" zoomScaleNormal="110" workbookViewId="0">
      <selection activeCell="C9" sqref="C9"/>
    </sheetView>
  </sheetViews>
  <sheetFormatPr defaultColWidth="9" defaultRowHeight="15" x14ac:dyDescent="0.25"/>
  <cols>
    <col min="1" max="1" width="3.42578125" style="294" customWidth="1"/>
    <col min="2" max="2" width="22.5703125" style="294" customWidth="1"/>
    <col min="3" max="7" width="15.5703125" style="294" customWidth="1"/>
    <col min="8" max="8" width="11.140625" style="294" customWidth="1"/>
    <col min="9" max="16384" width="9" style="294"/>
  </cols>
  <sheetData>
    <row r="2" spans="2:8" ht="18.75" x14ac:dyDescent="0.25">
      <c r="B2" s="855" t="s">
        <v>678</v>
      </c>
      <c r="C2" s="974"/>
      <c r="D2" s="974"/>
      <c r="E2" s="974"/>
      <c r="F2" s="974"/>
      <c r="G2" s="974"/>
      <c r="H2" s="975"/>
    </row>
    <row r="8" spans="2:8" ht="18.75" customHeight="1" thickBot="1" x14ac:dyDescent="0.3"/>
    <row r="9" spans="2:8" ht="29.25" customHeight="1" thickBot="1" x14ac:dyDescent="0.3">
      <c r="B9" s="618" t="s">
        <v>408</v>
      </c>
      <c r="C9" s="623"/>
    </row>
    <row r="10" spans="2:8" ht="15" customHeight="1" thickBot="1" x14ac:dyDescent="0.3"/>
    <row r="11" spans="2:8" ht="15" customHeight="1" thickBot="1" x14ac:dyDescent="0.3">
      <c r="B11" s="619"/>
      <c r="C11" s="622" t="s">
        <v>575</v>
      </c>
      <c r="D11" s="622" t="s">
        <v>576</v>
      </c>
      <c r="E11" s="622" t="s">
        <v>577</v>
      </c>
      <c r="F11" s="622" t="s">
        <v>578</v>
      </c>
      <c r="G11" s="622" t="s">
        <v>579</v>
      </c>
      <c r="H11" s="298"/>
    </row>
    <row r="12" spans="2:8" ht="15" customHeight="1" thickBot="1" x14ac:dyDescent="0.3">
      <c r="B12" s="620" t="s">
        <v>358</v>
      </c>
      <c r="C12" s="15"/>
      <c r="D12" s="15"/>
      <c r="E12" s="15"/>
      <c r="F12" s="15"/>
      <c r="G12" s="15"/>
    </row>
    <row r="13" spans="2:8" ht="15" customHeight="1" thickBot="1" x14ac:dyDescent="0.3">
      <c r="B13" s="620" t="s">
        <v>359</v>
      </c>
      <c r="C13" s="15"/>
      <c r="D13" s="15"/>
      <c r="E13" s="15"/>
      <c r="F13" s="15"/>
      <c r="G13" s="15"/>
    </row>
    <row r="14" spans="2:8" ht="15" customHeight="1" thickBot="1" x14ac:dyDescent="0.3">
      <c r="B14" s="620" t="s">
        <v>360</v>
      </c>
      <c r="C14" s="306">
        <f>C12-C13</f>
        <v>0</v>
      </c>
      <c r="D14" s="306">
        <f>D12-D13</f>
        <v>0</v>
      </c>
      <c r="E14" s="306">
        <f>E12-E13</f>
        <v>0</v>
      </c>
      <c r="F14" s="306">
        <f>F12-F13</f>
        <v>0</v>
      </c>
      <c r="G14" s="306">
        <f>G12-G13</f>
        <v>0</v>
      </c>
    </row>
    <row r="15" spans="2:8" ht="32.25" customHeight="1" thickBot="1" x14ac:dyDescent="0.3">
      <c r="B15" s="621" t="s">
        <v>412</v>
      </c>
      <c r="C15" s="15"/>
      <c r="D15" s="15"/>
      <c r="E15" s="15"/>
      <c r="F15" s="15"/>
      <c r="G15" s="15"/>
    </row>
    <row r="16" spans="2:8" ht="15" customHeight="1" thickBot="1" x14ac:dyDescent="0.3">
      <c r="B16" s="620" t="s">
        <v>361</v>
      </c>
      <c r="C16" s="15"/>
      <c r="D16" s="15"/>
      <c r="E16" s="15"/>
      <c r="F16" s="15"/>
      <c r="G16" s="15"/>
    </row>
    <row r="17" spans="2:7" ht="15" customHeight="1" thickBot="1" x14ac:dyDescent="0.3">
      <c r="B17" s="620" t="s">
        <v>362</v>
      </c>
      <c r="C17" s="15"/>
      <c r="D17" s="15"/>
      <c r="E17" s="15"/>
      <c r="F17" s="15"/>
      <c r="G17" s="15"/>
    </row>
    <row r="18" spans="2:7" ht="15" customHeight="1" thickBot="1" x14ac:dyDescent="0.3">
      <c r="B18" s="621" t="s">
        <v>78</v>
      </c>
      <c r="C18" s="307">
        <f>C14-C15-C16-C17</f>
        <v>0</v>
      </c>
      <c r="D18" s="307">
        <f>D14-D15-D16-D17</f>
        <v>0</v>
      </c>
      <c r="E18" s="307">
        <f>E14-E15-E16-E17</f>
        <v>0</v>
      </c>
      <c r="F18" s="307">
        <f>F14-F15-F16-F17</f>
        <v>0</v>
      </c>
      <c r="G18" s="307">
        <f>G14-G15-G16-G17</f>
        <v>0</v>
      </c>
    </row>
    <row r="19" spans="2:7" ht="15.75" thickBot="1" x14ac:dyDescent="0.3">
      <c r="B19" s="976"/>
      <c r="C19" s="977"/>
      <c r="D19" s="977"/>
      <c r="E19" s="977"/>
      <c r="F19" s="977"/>
      <c r="G19" s="978"/>
    </row>
    <row r="20" spans="2:7" ht="15.75" thickBot="1" x14ac:dyDescent="0.3">
      <c r="B20" s="620" t="s">
        <v>363</v>
      </c>
      <c r="C20" s="307" t="e">
        <f>C13/C9</f>
        <v>#DIV/0!</v>
      </c>
      <c r="D20" s="307" t="e">
        <f>D13/C9</f>
        <v>#DIV/0!</v>
      </c>
      <c r="E20" s="307" t="e">
        <f>E13/C9</f>
        <v>#DIV/0!</v>
      </c>
      <c r="F20" s="307" t="e">
        <f>F13/C9</f>
        <v>#DIV/0!</v>
      </c>
      <c r="G20" s="307" t="e">
        <f>G13/C9</f>
        <v>#DIV/0!</v>
      </c>
    </row>
    <row r="21" spans="2:7" ht="15.75" thickBot="1" x14ac:dyDescent="0.3">
      <c r="B21" s="620" t="s">
        <v>364</v>
      </c>
      <c r="C21" s="16"/>
      <c r="D21" s="756"/>
      <c r="E21" s="16"/>
      <c r="F21" s="16"/>
      <c r="G21" s="16"/>
    </row>
    <row r="22" spans="2:7" ht="15.75" thickBot="1" x14ac:dyDescent="0.3">
      <c r="B22" s="620" t="s">
        <v>365</v>
      </c>
      <c r="C22" s="308" t="e">
        <f>C14/(C16+C17)</f>
        <v>#DIV/0!</v>
      </c>
      <c r="D22" s="308" t="e">
        <f>D14/(D16+D17)</f>
        <v>#DIV/0!</v>
      </c>
      <c r="E22" s="308" t="e">
        <f>E14/(E16+E17)</f>
        <v>#DIV/0!</v>
      </c>
      <c r="F22" s="308" t="e">
        <f>F14/(F16+F17)</f>
        <v>#DIV/0!</v>
      </c>
      <c r="G22" s="308" t="e">
        <f>G14/(G16+G17)</f>
        <v>#DIV/0!</v>
      </c>
    </row>
  </sheetData>
  <sheetProtection algorithmName="SHA-512" hashValue="HxeWPHXs5JB8YsI6bRYDceG4uLNWWtCbpXsxh15CmLWqcKmkvRnpkKpqosCsDNcMBZX2W63WgxbFatFzkFXV4Q==" saltValue="tXKaSoHOXuYF3DhlIx3EKg==" spinCount="100000" sheet="1" formatColumns="0" selectLockedCells="1"/>
  <mergeCells count="2">
    <mergeCell ref="B2:H2"/>
    <mergeCell ref="B19:G19"/>
  </mergeCells>
  <pageMargins left="0.7" right="0.7" top="0.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Q181"/>
  <sheetViews>
    <sheetView showGridLines="0" showRowColHeaders="0" zoomScale="110" zoomScaleNormal="110" workbookViewId="0">
      <selection activeCell="K29" sqref="K29"/>
    </sheetView>
  </sheetViews>
  <sheetFormatPr defaultColWidth="9.140625" defaultRowHeight="15" x14ac:dyDescent="0.25"/>
  <cols>
    <col min="1" max="1" width="3.5703125" style="17" customWidth="1"/>
    <col min="2" max="2" width="1.7109375" style="17" customWidth="1"/>
    <col min="3" max="3" width="14.28515625" style="17" customWidth="1"/>
    <col min="4" max="4" width="9.140625" style="17" customWidth="1"/>
    <col min="5" max="6" width="9.140625" style="17"/>
    <col min="7" max="7" width="1.42578125" style="17" customWidth="1"/>
    <col min="8" max="11" width="9.140625" style="17"/>
    <col min="12" max="13" width="9.140625" style="17" customWidth="1"/>
    <col min="14" max="15" width="9.140625" style="17"/>
    <col min="16" max="16" width="9.140625" style="17" customWidth="1"/>
    <col min="17" max="17" width="3.5703125" style="17" customWidth="1"/>
    <col min="18" max="16384" width="9.140625" style="17"/>
  </cols>
  <sheetData>
    <row r="1" spans="2:17" ht="15.75" thickBot="1" x14ac:dyDescent="0.3"/>
    <row r="2" spans="2:17" ht="24" customHeight="1" thickBot="1" x14ac:dyDescent="0.35">
      <c r="B2" s="1027" t="s">
        <v>676</v>
      </c>
      <c r="C2" s="1028"/>
      <c r="D2" s="1028"/>
      <c r="E2" s="1028"/>
      <c r="F2" s="1028"/>
      <c r="G2" s="1028"/>
      <c r="H2" s="1028"/>
      <c r="I2" s="1028"/>
      <c r="J2" s="1028"/>
      <c r="K2" s="1028"/>
      <c r="L2" s="1028"/>
      <c r="M2" s="1028"/>
      <c r="N2" s="1028"/>
      <c r="O2" s="1028"/>
      <c r="P2" s="1028"/>
      <c r="Q2" s="1029"/>
    </row>
    <row r="3" spans="2:17" x14ac:dyDescent="0.25">
      <c r="B3" s="24"/>
      <c r="C3" s="24"/>
      <c r="D3" s="24"/>
      <c r="E3" s="24"/>
      <c r="F3" s="24"/>
      <c r="G3" s="24"/>
      <c r="H3" s="24"/>
      <c r="I3" s="24"/>
      <c r="J3" s="24"/>
      <c r="K3" s="24"/>
      <c r="L3" s="24"/>
      <c r="M3" s="24"/>
      <c r="N3" s="24"/>
      <c r="O3" s="24"/>
      <c r="P3" s="24"/>
      <c r="Q3" s="24"/>
    </row>
    <row r="4" spans="2:17" x14ac:dyDescent="0.25">
      <c r="B4" s="24"/>
      <c r="C4" s="24"/>
      <c r="D4" s="24"/>
      <c r="E4" s="24"/>
      <c r="F4" s="24"/>
      <c r="G4" s="24"/>
      <c r="H4" s="24"/>
      <c r="I4" s="24"/>
      <c r="J4" s="24"/>
      <c r="K4" s="24"/>
      <c r="L4" s="24"/>
      <c r="M4" s="24"/>
      <c r="N4" s="24"/>
      <c r="O4" s="24"/>
      <c r="P4" s="24"/>
      <c r="Q4" s="24"/>
    </row>
    <row r="5" spans="2:17" x14ac:dyDescent="0.25">
      <c r="B5" s="24"/>
      <c r="C5" s="24"/>
      <c r="D5" s="24"/>
      <c r="E5" s="24"/>
      <c r="F5" s="24"/>
      <c r="G5" s="24"/>
      <c r="H5" s="24"/>
      <c r="I5" s="24"/>
      <c r="J5" s="24"/>
      <c r="K5" s="24"/>
      <c r="L5" s="24"/>
      <c r="M5" s="24"/>
      <c r="N5" s="24"/>
      <c r="O5" s="24"/>
      <c r="P5" s="24"/>
      <c r="Q5" s="24"/>
    </row>
    <row r="6" spans="2:17" x14ac:dyDescent="0.25">
      <c r="B6" s="24"/>
      <c r="C6" s="24"/>
      <c r="D6" s="24"/>
      <c r="E6" s="24"/>
      <c r="F6" s="24"/>
      <c r="G6" s="24"/>
      <c r="H6" s="24"/>
      <c r="I6" s="24"/>
      <c r="J6" s="24"/>
      <c r="K6" s="24"/>
      <c r="L6" s="24"/>
      <c r="M6" s="24"/>
      <c r="N6" s="24"/>
      <c r="O6" s="24"/>
      <c r="P6" s="24"/>
      <c r="Q6" s="24"/>
    </row>
    <row r="7" spans="2:17" x14ac:dyDescent="0.25">
      <c r="B7" s="24"/>
      <c r="C7" s="24"/>
      <c r="D7" s="24"/>
      <c r="E7" s="24"/>
      <c r="F7" s="24"/>
      <c r="G7" s="24"/>
      <c r="H7" s="24"/>
      <c r="I7" s="24"/>
      <c r="J7" s="24"/>
      <c r="K7" s="24"/>
      <c r="L7" s="24"/>
      <c r="M7" s="24"/>
      <c r="N7" s="24"/>
      <c r="O7" s="24"/>
      <c r="P7" s="24"/>
      <c r="Q7" s="24"/>
    </row>
    <row r="8" spans="2:17" x14ac:dyDescent="0.25">
      <c r="B8" s="24"/>
      <c r="C8" s="24"/>
      <c r="D8" s="24"/>
      <c r="E8" s="24"/>
      <c r="F8" s="24"/>
      <c r="G8" s="24"/>
      <c r="H8" s="24"/>
      <c r="I8" s="24"/>
      <c r="J8" s="24"/>
      <c r="K8" s="24"/>
      <c r="L8" s="24"/>
      <c r="M8" s="24"/>
      <c r="N8" s="24"/>
      <c r="O8" s="24"/>
      <c r="P8" s="24"/>
      <c r="Q8" s="24"/>
    </row>
    <row r="9" spans="2:17" x14ac:dyDescent="0.25">
      <c r="B9" s="24"/>
      <c r="C9" s="24"/>
      <c r="D9" s="24"/>
      <c r="E9" s="24"/>
      <c r="F9" s="24"/>
      <c r="G9" s="24"/>
      <c r="H9" s="24"/>
      <c r="I9" s="24"/>
      <c r="J9" s="24"/>
      <c r="K9" s="24"/>
      <c r="L9" s="24"/>
      <c r="M9" s="24"/>
      <c r="N9" s="24"/>
      <c r="O9" s="24"/>
      <c r="P9" s="24"/>
      <c r="Q9" s="24"/>
    </row>
    <row r="10" spans="2:17" x14ac:dyDescent="0.25">
      <c r="B10" s="24"/>
      <c r="C10" s="24"/>
      <c r="D10" s="24"/>
      <c r="E10" s="24"/>
      <c r="F10" s="24"/>
      <c r="G10" s="24"/>
      <c r="H10" s="24"/>
      <c r="I10" s="24"/>
      <c r="J10" s="24"/>
      <c r="K10" s="24"/>
      <c r="L10" s="24"/>
      <c r="M10" s="24"/>
      <c r="N10" s="24"/>
      <c r="O10" s="24"/>
      <c r="P10" s="24"/>
      <c r="Q10" s="24"/>
    </row>
    <row r="11" spans="2:17" x14ac:dyDescent="0.25">
      <c r="B11" s="24"/>
      <c r="C11" s="24"/>
      <c r="D11" s="24"/>
      <c r="E11" s="24"/>
      <c r="F11" s="24"/>
      <c r="G11" s="24"/>
      <c r="H11" s="24"/>
      <c r="I11" s="24"/>
      <c r="J11" s="24"/>
      <c r="K11" s="24"/>
      <c r="L11" s="24"/>
      <c r="M11" s="24"/>
      <c r="N11" s="24"/>
      <c r="O11" s="24"/>
      <c r="P11" s="24"/>
      <c r="Q11" s="24"/>
    </row>
    <row r="12" spans="2:17" x14ac:dyDescent="0.25">
      <c r="B12" s="24"/>
      <c r="C12" s="24"/>
      <c r="D12" s="24"/>
      <c r="E12" s="24"/>
      <c r="F12" s="24"/>
      <c r="G12" s="24"/>
      <c r="H12" s="24"/>
      <c r="I12" s="24"/>
      <c r="J12" s="24"/>
      <c r="K12" s="24"/>
      <c r="L12" s="24"/>
      <c r="M12" s="24"/>
      <c r="N12" s="24"/>
      <c r="O12" s="24"/>
      <c r="P12" s="24"/>
      <c r="Q12" s="24"/>
    </row>
    <row r="13" spans="2:17" x14ac:dyDescent="0.25">
      <c r="B13" s="24"/>
      <c r="C13" s="24"/>
      <c r="D13" s="24"/>
      <c r="E13" s="24"/>
      <c r="F13" s="24"/>
      <c r="G13" s="24"/>
      <c r="H13" s="24"/>
      <c r="I13" s="24"/>
      <c r="J13" s="24"/>
      <c r="K13" s="24"/>
      <c r="L13" s="24"/>
      <c r="M13" s="24"/>
      <c r="N13" s="24"/>
      <c r="O13" s="24"/>
      <c r="P13" s="24"/>
      <c r="Q13" s="24"/>
    </row>
    <row r="14" spans="2:17" x14ac:dyDescent="0.25">
      <c r="B14" s="24"/>
      <c r="C14" s="24"/>
      <c r="D14" s="24"/>
      <c r="E14" s="24"/>
      <c r="F14" s="24"/>
      <c r="G14" s="24"/>
      <c r="H14" s="24"/>
      <c r="I14" s="24"/>
      <c r="J14" s="24"/>
      <c r="K14" s="24"/>
      <c r="L14" s="24"/>
      <c r="M14" s="24"/>
      <c r="N14" s="24"/>
      <c r="O14" s="24"/>
      <c r="P14" s="24"/>
      <c r="Q14" s="24"/>
    </row>
    <row r="15" spans="2:17" x14ac:dyDescent="0.25">
      <c r="B15" s="24"/>
      <c r="C15" s="24"/>
      <c r="D15" s="24"/>
      <c r="E15" s="24"/>
      <c r="F15" s="24"/>
      <c r="G15" s="24"/>
      <c r="H15" s="24"/>
      <c r="I15" s="24"/>
      <c r="J15" s="24"/>
      <c r="K15" s="24"/>
      <c r="L15" s="24"/>
      <c r="M15" s="24"/>
      <c r="N15" s="24"/>
      <c r="O15" s="24"/>
      <c r="P15" s="24"/>
      <c r="Q15" s="24"/>
    </row>
    <row r="16" spans="2:17" x14ac:dyDescent="0.25">
      <c r="B16" s="24"/>
      <c r="C16" s="24"/>
      <c r="D16" s="24"/>
      <c r="E16" s="24"/>
      <c r="F16" s="24"/>
      <c r="G16" s="24"/>
      <c r="H16" s="24"/>
      <c r="I16" s="24"/>
      <c r="J16" s="24"/>
      <c r="K16" s="24"/>
      <c r="L16" s="24"/>
      <c r="M16" s="24"/>
      <c r="N16" s="24"/>
      <c r="O16" s="24"/>
      <c r="P16" s="24"/>
      <c r="Q16" s="24"/>
    </row>
    <row r="17" spans="2:17" x14ac:dyDescent="0.25">
      <c r="B17" s="24"/>
      <c r="C17" s="24"/>
      <c r="D17" s="24"/>
      <c r="E17" s="24"/>
      <c r="F17" s="24"/>
      <c r="G17" s="24"/>
      <c r="H17" s="24"/>
      <c r="I17" s="24"/>
      <c r="J17" s="24"/>
      <c r="K17" s="24"/>
      <c r="L17" s="24"/>
      <c r="M17" s="24"/>
      <c r="N17" s="24"/>
      <c r="O17" s="24"/>
      <c r="P17" s="24"/>
      <c r="Q17" s="24"/>
    </row>
    <row r="18" spans="2:17" x14ac:dyDescent="0.25">
      <c r="B18" s="24"/>
      <c r="C18" s="24"/>
      <c r="D18" s="24"/>
      <c r="E18" s="24"/>
      <c r="F18" s="24"/>
      <c r="G18" s="24"/>
      <c r="H18" s="24"/>
      <c r="I18" s="24"/>
      <c r="J18" s="24"/>
      <c r="K18" s="24"/>
      <c r="L18" s="24"/>
      <c r="M18" s="24"/>
      <c r="N18" s="24"/>
      <c r="O18" s="24"/>
      <c r="P18" s="24"/>
      <c r="Q18" s="24"/>
    </row>
    <row r="19" spans="2:17" ht="15.75" thickBot="1" x14ac:dyDescent="0.3">
      <c r="B19" s="24"/>
      <c r="C19" s="24"/>
      <c r="D19" s="24"/>
      <c r="E19" s="24"/>
      <c r="F19" s="24"/>
      <c r="G19" s="24"/>
      <c r="H19" s="24"/>
      <c r="I19" s="24"/>
      <c r="J19" s="24"/>
      <c r="K19" s="24"/>
      <c r="L19" s="24"/>
      <c r="M19" s="24"/>
      <c r="N19" s="24"/>
      <c r="O19" s="24"/>
      <c r="P19" s="24"/>
      <c r="Q19" s="24"/>
    </row>
    <row r="20" spans="2:17" ht="9" customHeight="1" x14ac:dyDescent="0.25">
      <c r="B20" s="18"/>
      <c r="C20" s="19"/>
      <c r="D20" s="19"/>
      <c r="E20" s="19"/>
      <c r="F20" s="19"/>
      <c r="G20" s="19"/>
      <c r="H20" s="19"/>
      <c r="I20" s="19"/>
      <c r="J20" s="19"/>
      <c r="K20" s="19"/>
      <c r="L20" s="19"/>
      <c r="M20" s="19"/>
      <c r="N20" s="19"/>
      <c r="O20" s="19"/>
      <c r="P20" s="19"/>
      <c r="Q20" s="20"/>
    </row>
    <row r="21" spans="2:17" ht="7.5" customHeight="1" x14ac:dyDescent="0.25">
      <c r="B21" s="21"/>
      <c r="C21" s="23"/>
      <c r="D21" s="23"/>
      <c r="E21" s="23"/>
      <c r="F21" s="23"/>
      <c r="G21" s="23"/>
      <c r="H21" s="23"/>
      <c r="I21" s="23"/>
      <c r="J21" s="23"/>
      <c r="K21" s="23"/>
      <c r="L21" s="23"/>
      <c r="M21" s="23"/>
      <c r="N21" s="23"/>
      <c r="O21" s="23"/>
      <c r="P21" s="23"/>
      <c r="Q21" s="22"/>
    </row>
    <row r="22" spans="2:17" x14ac:dyDescent="0.25">
      <c r="B22" s="21"/>
      <c r="C22" s="617" t="s">
        <v>357</v>
      </c>
      <c r="D22" s="25"/>
      <c r="E22" s="1033"/>
      <c r="F22" s="1033"/>
      <c r="G22" s="1033"/>
      <c r="H22" s="1033"/>
      <c r="I22" s="1033"/>
      <c r="J22" s="1033"/>
      <c r="K22" s="24"/>
      <c r="L22" s="26" t="s">
        <v>410</v>
      </c>
      <c r="M22" s="1034"/>
      <c r="N22" s="1035"/>
      <c r="O22" s="24"/>
      <c r="P22" s="25"/>
      <c r="Q22" s="22"/>
    </row>
    <row r="23" spans="2:17" ht="3.75" customHeight="1" x14ac:dyDescent="0.25">
      <c r="B23" s="21"/>
      <c r="C23" s="25"/>
      <c r="D23" s="25"/>
      <c r="E23" s="303"/>
      <c r="F23" s="303"/>
      <c r="G23" s="303"/>
      <c r="H23" s="303"/>
      <c r="I23" s="303"/>
      <c r="J23" s="304"/>
      <c r="K23" s="24"/>
      <c r="L23" s="27"/>
      <c r="M23" s="303"/>
      <c r="O23" s="25"/>
      <c r="P23" s="25"/>
      <c r="Q23" s="22"/>
    </row>
    <row r="24" spans="2:17" x14ac:dyDescent="0.25">
      <c r="B24" s="28"/>
      <c r="C24" s="25" t="s">
        <v>389</v>
      </c>
      <c r="D24" s="25"/>
      <c r="E24" s="1033"/>
      <c r="F24" s="1033"/>
      <c r="G24" s="1033"/>
      <c r="H24" s="1033"/>
      <c r="I24" s="1033"/>
      <c r="J24" s="1033"/>
      <c r="K24" s="24"/>
      <c r="L24" s="26" t="s">
        <v>411</v>
      </c>
      <c r="M24" s="1036"/>
      <c r="N24" s="1037"/>
      <c r="O24" s="29"/>
      <c r="P24" s="30"/>
      <c r="Q24" s="31"/>
    </row>
    <row r="25" spans="2:17" ht="7.5" customHeight="1" x14ac:dyDescent="0.25">
      <c r="B25" s="28"/>
      <c r="C25" s="32"/>
      <c r="D25" s="30"/>
      <c r="E25" s="33"/>
      <c r="F25" s="33"/>
      <c r="G25" s="33"/>
      <c r="H25" s="33"/>
      <c r="I25" s="33"/>
      <c r="J25" s="30"/>
      <c r="K25" s="30"/>
      <c r="L25" s="30"/>
      <c r="M25" s="30"/>
      <c r="N25" s="30"/>
      <c r="O25" s="29"/>
      <c r="P25" s="30"/>
      <c r="Q25" s="31"/>
    </row>
    <row r="26" spans="2:17" ht="15.75" thickBot="1" x14ac:dyDescent="0.3">
      <c r="B26" s="34"/>
      <c r="C26" s="35" t="s">
        <v>2</v>
      </c>
      <c r="D26" s="36"/>
      <c r="E26" s="37"/>
      <c r="F26" s="37"/>
      <c r="G26" s="37"/>
      <c r="H26" s="37"/>
      <c r="I26" s="37"/>
      <c r="J26" s="36"/>
      <c r="K26" s="36"/>
      <c r="L26" s="36"/>
      <c r="M26" s="36"/>
      <c r="N26" s="36"/>
      <c r="O26" s="38"/>
      <c r="P26" s="36"/>
      <c r="Q26" s="39"/>
    </row>
    <row r="27" spans="2:17" ht="15.75" thickBot="1" x14ac:dyDescent="0.3">
      <c r="B27" s="40"/>
      <c r="C27" s="27"/>
      <c r="D27" s="23"/>
      <c r="E27" s="27"/>
      <c r="F27" s="27"/>
      <c r="G27" s="27"/>
      <c r="H27" s="27"/>
      <c r="I27" s="27"/>
      <c r="J27" s="41" t="s">
        <v>3</v>
      </c>
      <c r="K27" s="42" t="s">
        <v>4</v>
      </c>
      <c r="L27" s="42" t="s">
        <v>5</v>
      </c>
      <c r="M27" s="42" t="s">
        <v>6</v>
      </c>
      <c r="N27" s="42" t="s">
        <v>7</v>
      </c>
      <c r="O27" s="42" t="s">
        <v>390</v>
      </c>
      <c r="P27" s="43" t="s">
        <v>391</v>
      </c>
      <c r="Q27" s="44"/>
    </row>
    <row r="28" spans="2:17" ht="15.75" thickBot="1" x14ac:dyDescent="0.3">
      <c r="B28" s="40"/>
      <c r="C28" s="45" t="s">
        <v>8</v>
      </c>
      <c r="D28" s="46"/>
      <c r="E28" s="27"/>
      <c r="F28" s="27"/>
      <c r="G28" s="27"/>
      <c r="H28" s="47" t="s">
        <v>51</v>
      </c>
      <c r="I28" s="27"/>
      <c r="J28" s="48"/>
      <c r="K28" s="49"/>
      <c r="L28" s="49"/>
      <c r="M28" s="49"/>
      <c r="N28" s="49"/>
      <c r="O28" s="49"/>
      <c r="P28" s="50"/>
      <c r="Q28" s="44"/>
    </row>
    <row r="29" spans="2:17" x14ac:dyDescent="0.25">
      <c r="B29" s="40"/>
      <c r="C29" s="51" t="s">
        <v>9</v>
      </c>
      <c r="D29" s="52"/>
      <c r="E29" s="52"/>
      <c r="F29" s="52"/>
      <c r="G29" s="53"/>
      <c r="H29" s="282">
        <v>0</v>
      </c>
      <c r="I29" s="54"/>
      <c r="J29" s="55">
        <v>0</v>
      </c>
      <c r="K29" s="56">
        <f>J29+(J29*$H29)</f>
        <v>0</v>
      </c>
      <c r="L29" s="56">
        <f t="shared" ref="L29:P30" si="0">K29+(K29*$H29)</f>
        <v>0</v>
      </c>
      <c r="M29" s="56">
        <f t="shared" si="0"/>
        <v>0</v>
      </c>
      <c r="N29" s="56">
        <f t="shared" si="0"/>
        <v>0</v>
      </c>
      <c r="O29" s="56">
        <f t="shared" si="0"/>
        <v>0</v>
      </c>
      <c r="P29" s="57">
        <f t="shared" si="0"/>
        <v>0</v>
      </c>
      <c r="Q29" s="44"/>
    </row>
    <row r="30" spans="2:17" ht="15.75" thickBot="1" x14ac:dyDescent="0.3">
      <c r="B30" s="40"/>
      <c r="C30" s="58" t="s">
        <v>10</v>
      </c>
      <c r="D30" s="59"/>
      <c r="E30" s="60"/>
      <c r="F30" s="60"/>
      <c r="G30" s="61"/>
      <c r="H30" s="283">
        <v>0</v>
      </c>
      <c r="I30" s="62"/>
      <c r="J30" s="63">
        <v>0</v>
      </c>
      <c r="K30" s="56">
        <f>J30+(J30*$H30)</f>
        <v>0</v>
      </c>
      <c r="L30" s="56">
        <f t="shared" si="0"/>
        <v>0</v>
      </c>
      <c r="M30" s="56">
        <f t="shared" si="0"/>
        <v>0</v>
      </c>
      <c r="N30" s="56">
        <f>M30+(M30*$H30)</f>
        <v>0</v>
      </c>
      <c r="O30" s="56">
        <f t="shared" si="0"/>
        <v>0</v>
      </c>
      <c r="P30" s="57">
        <f t="shared" si="0"/>
        <v>0</v>
      </c>
      <c r="Q30" s="44"/>
    </row>
    <row r="31" spans="2:17" ht="15.75" thickBot="1" x14ac:dyDescent="0.3">
      <c r="B31" s="40"/>
      <c r="C31" s="58" t="s">
        <v>0</v>
      </c>
      <c r="D31" s="64"/>
      <c r="E31" s="65"/>
      <c r="F31" s="65"/>
      <c r="G31" s="46"/>
      <c r="H31" s="291"/>
      <c r="I31" s="61"/>
      <c r="J31" s="66">
        <v>0</v>
      </c>
      <c r="K31" s="56">
        <v>0</v>
      </c>
      <c r="L31" s="56">
        <v>0</v>
      </c>
      <c r="M31" s="56">
        <v>0</v>
      </c>
      <c r="N31" s="56">
        <v>0</v>
      </c>
      <c r="O31" s="56">
        <v>0</v>
      </c>
      <c r="P31" s="57">
        <v>0</v>
      </c>
      <c r="Q31" s="44"/>
    </row>
    <row r="32" spans="2:17" x14ac:dyDescent="0.25">
      <c r="B32" s="40"/>
      <c r="C32" s="58" t="s">
        <v>392</v>
      </c>
      <c r="D32" s="1030"/>
      <c r="E32" s="1031"/>
      <c r="F32" s="1032"/>
      <c r="G32" s="46"/>
      <c r="H32" s="282">
        <v>0</v>
      </c>
      <c r="I32" s="62"/>
      <c r="J32" s="67">
        <v>0</v>
      </c>
      <c r="K32" s="56">
        <f t="shared" ref="K32:P32" si="1">J32+(J32*$H32)</f>
        <v>0</v>
      </c>
      <c r="L32" s="56">
        <f t="shared" si="1"/>
        <v>0</v>
      </c>
      <c r="M32" s="56">
        <f t="shared" si="1"/>
        <v>0</v>
      </c>
      <c r="N32" s="56">
        <f t="shared" si="1"/>
        <v>0</v>
      </c>
      <c r="O32" s="56">
        <f t="shared" si="1"/>
        <v>0</v>
      </c>
      <c r="P32" s="57">
        <f t="shared" si="1"/>
        <v>0</v>
      </c>
      <c r="Q32" s="44"/>
    </row>
    <row r="33" spans="2:17" ht="15.75" thickBot="1" x14ac:dyDescent="0.3">
      <c r="B33" s="40"/>
      <c r="C33" s="58" t="s">
        <v>392</v>
      </c>
      <c r="D33" s="1030"/>
      <c r="E33" s="1031"/>
      <c r="F33" s="1032"/>
      <c r="G33" s="46"/>
      <c r="H33" s="284">
        <v>0</v>
      </c>
      <c r="I33" s="62"/>
      <c r="J33" s="68">
        <v>0</v>
      </c>
      <c r="K33" s="56">
        <f t="shared" ref="K33:P33" si="2">J33+(J33*$H33)</f>
        <v>0</v>
      </c>
      <c r="L33" s="56">
        <f t="shared" si="2"/>
        <v>0</v>
      </c>
      <c r="M33" s="56">
        <f t="shared" si="2"/>
        <v>0</v>
      </c>
      <c r="N33" s="56">
        <f t="shared" si="2"/>
        <v>0</v>
      </c>
      <c r="O33" s="56">
        <f t="shared" si="2"/>
        <v>0</v>
      </c>
      <c r="P33" s="57">
        <f t="shared" si="2"/>
        <v>0</v>
      </c>
      <c r="Q33" s="44"/>
    </row>
    <row r="34" spans="2:17" x14ac:dyDescent="0.25">
      <c r="B34" s="40"/>
      <c r="C34" s="69" t="s">
        <v>11</v>
      </c>
      <c r="D34" s="27"/>
      <c r="E34" s="27"/>
      <c r="F34" s="27"/>
      <c r="G34" s="27"/>
      <c r="H34" s="27"/>
      <c r="I34" s="70" t="s">
        <v>12</v>
      </c>
      <c r="J34" s="71">
        <f>SUM(J29:J33)</f>
        <v>0</v>
      </c>
      <c r="K34" s="72">
        <f t="shared" ref="K34:P34" si="3">SUM(K29:K33)</f>
        <v>0</v>
      </c>
      <c r="L34" s="72">
        <f t="shared" si="3"/>
        <v>0</v>
      </c>
      <c r="M34" s="72">
        <f t="shared" si="3"/>
        <v>0</v>
      </c>
      <c r="N34" s="72">
        <f t="shared" si="3"/>
        <v>0</v>
      </c>
      <c r="O34" s="72">
        <f t="shared" si="3"/>
        <v>0</v>
      </c>
      <c r="P34" s="73">
        <f t="shared" si="3"/>
        <v>0</v>
      </c>
      <c r="Q34" s="44"/>
    </row>
    <row r="35" spans="2:17" x14ac:dyDescent="0.25">
      <c r="B35" s="40"/>
      <c r="C35" s="69"/>
      <c r="D35" s="70"/>
      <c r="E35" s="27"/>
      <c r="F35" s="27"/>
      <c r="G35" s="27"/>
      <c r="H35" s="27"/>
      <c r="I35" s="27"/>
      <c r="J35" s="74"/>
      <c r="K35" s="75"/>
      <c r="L35" s="75"/>
      <c r="M35" s="75"/>
      <c r="N35" s="75"/>
      <c r="O35" s="75"/>
      <c r="P35" s="76"/>
      <c r="Q35" s="44"/>
    </row>
    <row r="36" spans="2:17" x14ac:dyDescent="0.25">
      <c r="B36" s="40"/>
      <c r="C36" s="69" t="s">
        <v>13</v>
      </c>
      <c r="D36" s="77"/>
      <c r="E36" s="27"/>
      <c r="F36" s="27"/>
      <c r="G36" s="27"/>
      <c r="H36" s="292"/>
      <c r="I36" s="46"/>
      <c r="J36" s="67">
        <v>0</v>
      </c>
      <c r="K36" s="78">
        <v>0</v>
      </c>
      <c r="L36" s="78">
        <v>0</v>
      </c>
      <c r="M36" s="78">
        <v>0</v>
      </c>
      <c r="N36" s="78">
        <v>0</v>
      </c>
      <c r="O36" s="78">
        <v>0</v>
      </c>
      <c r="P36" s="79">
        <v>0</v>
      </c>
      <c r="Q36" s="44"/>
    </row>
    <row r="37" spans="2:17" ht="15.75" thickBot="1" x14ac:dyDescent="0.3">
      <c r="B37" s="40"/>
      <c r="C37" s="69"/>
      <c r="D37" s="77"/>
      <c r="E37" s="27"/>
      <c r="F37" s="27"/>
      <c r="G37" s="27"/>
      <c r="H37" s="27"/>
      <c r="I37" s="27"/>
      <c r="J37" s="74"/>
      <c r="K37" s="75"/>
      <c r="L37" s="75"/>
      <c r="M37" s="75"/>
      <c r="N37" s="75"/>
      <c r="O37" s="75"/>
      <c r="P37" s="76"/>
      <c r="Q37" s="44"/>
    </row>
    <row r="38" spans="2:17" ht="15.75" thickBot="1" x14ac:dyDescent="0.3">
      <c r="B38" s="40"/>
      <c r="C38" s="80" t="s">
        <v>14</v>
      </c>
      <c r="D38" s="81"/>
      <c r="E38" s="82"/>
      <c r="F38" s="82"/>
      <c r="G38" s="82"/>
      <c r="H38" s="310">
        <v>0</v>
      </c>
      <c r="I38" s="83"/>
      <c r="J38" s="84">
        <v>0</v>
      </c>
      <c r="K38" s="305">
        <f t="shared" ref="K38:P38" si="4">J38+(J38*$H38)</f>
        <v>0</v>
      </c>
      <c r="L38" s="305">
        <f t="shared" si="4"/>
        <v>0</v>
      </c>
      <c r="M38" s="305">
        <f t="shared" si="4"/>
        <v>0</v>
      </c>
      <c r="N38" s="305">
        <f t="shared" si="4"/>
        <v>0</v>
      </c>
      <c r="O38" s="311">
        <f t="shared" si="4"/>
        <v>0</v>
      </c>
      <c r="P38" s="312">
        <f t="shared" si="4"/>
        <v>0</v>
      </c>
      <c r="Q38" s="44"/>
    </row>
    <row r="39" spans="2:17" ht="15.75" thickTop="1" x14ac:dyDescent="0.25">
      <c r="B39" s="40"/>
      <c r="C39" s="45" t="s">
        <v>15</v>
      </c>
      <c r="D39" s="27"/>
      <c r="E39" s="27"/>
      <c r="F39" s="27"/>
      <c r="G39" s="27"/>
      <c r="H39" s="27"/>
      <c r="I39" s="77" t="s">
        <v>12</v>
      </c>
      <c r="J39" s="85">
        <f>J34+J36+J38</f>
        <v>0</v>
      </c>
      <c r="K39" s="86">
        <f t="shared" ref="K39:P39" si="5">K34+K36+K38</f>
        <v>0</v>
      </c>
      <c r="L39" s="86">
        <f t="shared" si="5"/>
        <v>0</v>
      </c>
      <c r="M39" s="86">
        <f t="shared" si="5"/>
        <v>0</v>
      </c>
      <c r="N39" s="86">
        <f t="shared" si="5"/>
        <v>0</v>
      </c>
      <c r="O39" s="86">
        <f t="shared" si="5"/>
        <v>0</v>
      </c>
      <c r="P39" s="87">
        <f t="shared" si="5"/>
        <v>0</v>
      </c>
      <c r="Q39" s="44"/>
    </row>
    <row r="40" spans="2:17" ht="15.75" thickBot="1" x14ac:dyDescent="0.3">
      <c r="B40" s="40"/>
      <c r="C40" s="45"/>
      <c r="D40" s="27"/>
      <c r="E40" s="27"/>
      <c r="F40" s="27"/>
      <c r="G40" s="27"/>
      <c r="H40" s="88" t="s">
        <v>52</v>
      </c>
      <c r="I40" s="27"/>
      <c r="J40" s="74"/>
      <c r="K40" s="75"/>
      <c r="L40" s="75"/>
      <c r="M40" s="75"/>
      <c r="N40" s="75"/>
      <c r="O40" s="75"/>
      <c r="P40" s="76"/>
      <c r="Q40" s="44"/>
    </row>
    <row r="41" spans="2:17" x14ac:dyDescent="0.25">
      <c r="B41" s="40"/>
      <c r="C41" s="89" t="s">
        <v>393</v>
      </c>
      <c r="D41" s="52"/>
      <c r="E41" s="52"/>
      <c r="F41" s="52"/>
      <c r="G41" s="53"/>
      <c r="H41" s="282">
        <v>0</v>
      </c>
      <c r="I41" s="54"/>
      <c r="J41" s="90">
        <f>-J34*$H41</f>
        <v>0</v>
      </c>
      <c r="K41" s="91">
        <f t="shared" ref="K41:P41" si="6">-K34*$H41</f>
        <v>0</v>
      </c>
      <c r="L41" s="91">
        <f t="shared" si="6"/>
        <v>0</v>
      </c>
      <c r="M41" s="91">
        <f t="shared" si="6"/>
        <v>0</v>
      </c>
      <c r="N41" s="91">
        <f t="shared" si="6"/>
        <v>0</v>
      </c>
      <c r="O41" s="91">
        <f t="shared" si="6"/>
        <v>0</v>
      </c>
      <c r="P41" s="92">
        <f t="shared" si="6"/>
        <v>0</v>
      </c>
      <c r="Q41" s="44"/>
    </row>
    <row r="42" spans="2:17" ht="15.75" thickBot="1" x14ac:dyDescent="0.3">
      <c r="B42" s="40"/>
      <c r="C42" s="93" t="s">
        <v>394</v>
      </c>
      <c r="D42" s="82"/>
      <c r="E42" s="82"/>
      <c r="F42" s="82"/>
      <c r="G42" s="82"/>
      <c r="H42" s="285">
        <v>0</v>
      </c>
      <c r="I42" s="94"/>
      <c r="J42" s="95">
        <f>-J38*$H42</f>
        <v>0</v>
      </c>
      <c r="K42" s="96">
        <f t="shared" ref="K42:P42" si="7">-K38*$H42</f>
        <v>0</v>
      </c>
      <c r="L42" s="96">
        <f t="shared" si="7"/>
        <v>0</v>
      </c>
      <c r="M42" s="96">
        <f t="shared" si="7"/>
        <v>0</v>
      </c>
      <c r="N42" s="96">
        <f t="shared" si="7"/>
        <v>0</v>
      </c>
      <c r="O42" s="96">
        <f t="shared" si="7"/>
        <v>0</v>
      </c>
      <c r="P42" s="97">
        <f t="shared" si="7"/>
        <v>0</v>
      </c>
      <c r="Q42" s="44"/>
    </row>
    <row r="43" spans="2:17" ht="16.5" thickTop="1" thickBot="1" x14ac:dyDescent="0.3">
      <c r="B43" s="40"/>
      <c r="C43" s="98" t="s">
        <v>16</v>
      </c>
      <c r="D43" s="27"/>
      <c r="E43" s="27"/>
      <c r="F43" s="27"/>
      <c r="G43" s="27"/>
      <c r="H43" s="27"/>
      <c r="I43" s="70" t="s">
        <v>12</v>
      </c>
      <c r="J43" s="99">
        <f>J39+J41+J42</f>
        <v>0</v>
      </c>
      <c r="K43" s="100">
        <f t="shared" ref="K43:P43" si="8">K39+K41+K42</f>
        <v>0</v>
      </c>
      <c r="L43" s="100">
        <f t="shared" si="8"/>
        <v>0</v>
      </c>
      <c r="M43" s="100">
        <f t="shared" si="8"/>
        <v>0</v>
      </c>
      <c r="N43" s="100">
        <f t="shared" si="8"/>
        <v>0</v>
      </c>
      <c r="O43" s="100">
        <f t="shared" si="8"/>
        <v>0</v>
      </c>
      <c r="P43" s="101">
        <f t="shared" si="8"/>
        <v>0</v>
      </c>
      <c r="Q43" s="44"/>
    </row>
    <row r="44" spans="2:17" ht="7.5" customHeight="1" x14ac:dyDescent="0.25">
      <c r="B44" s="40"/>
      <c r="C44" s="46"/>
      <c r="D44" s="46"/>
      <c r="E44" s="27"/>
      <c r="F44" s="27"/>
      <c r="G44" s="27"/>
      <c r="H44" s="27"/>
      <c r="I44" s="27"/>
      <c r="J44" s="46"/>
      <c r="K44" s="46"/>
      <c r="L44" s="46"/>
      <c r="M44" s="46"/>
      <c r="N44" s="46"/>
      <c r="O44" s="46"/>
      <c r="P44" s="46"/>
      <c r="Q44" s="44"/>
    </row>
    <row r="45" spans="2:17" ht="15.75" thickBot="1" x14ac:dyDescent="0.3">
      <c r="B45" s="28"/>
      <c r="C45" s="102" t="s">
        <v>17</v>
      </c>
      <c r="D45" s="103"/>
      <c r="E45" s="103"/>
      <c r="F45" s="103"/>
      <c r="G45" s="103"/>
      <c r="H45" s="103"/>
      <c r="I45" s="103"/>
      <c r="J45" s="103"/>
      <c r="K45" s="103"/>
      <c r="L45" s="103"/>
      <c r="M45" s="104"/>
      <c r="N45" s="103"/>
      <c r="O45" s="103"/>
      <c r="P45" s="103"/>
      <c r="Q45" s="31"/>
    </row>
    <row r="46" spans="2:17" ht="36.75" thickBot="1" x14ac:dyDescent="0.3">
      <c r="B46" s="28"/>
      <c r="C46" s="45" t="s">
        <v>18</v>
      </c>
      <c r="D46" s="23"/>
      <c r="E46" s="69"/>
      <c r="F46" s="105" t="s">
        <v>51</v>
      </c>
      <c r="G46" s="106"/>
      <c r="H46" s="33"/>
      <c r="I46" s="107" t="s">
        <v>395</v>
      </c>
      <c r="J46" s="41" t="s">
        <v>3</v>
      </c>
      <c r="K46" s="42" t="s">
        <v>4</v>
      </c>
      <c r="L46" s="42" t="s">
        <v>5</v>
      </c>
      <c r="M46" s="42" t="s">
        <v>6</v>
      </c>
      <c r="N46" s="42" t="s">
        <v>7</v>
      </c>
      <c r="O46" s="42" t="s">
        <v>390</v>
      </c>
      <c r="P46" s="43" t="s">
        <v>391</v>
      </c>
      <c r="Q46" s="22"/>
    </row>
    <row r="47" spans="2:17" x14ac:dyDescent="0.25">
      <c r="B47" s="28"/>
      <c r="C47" s="108" t="s">
        <v>25</v>
      </c>
      <c r="D47" s="109"/>
      <c r="E47" s="110"/>
      <c r="F47" s="282">
        <v>0</v>
      </c>
      <c r="G47" s="111"/>
      <c r="H47" s="112"/>
      <c r="I47" s="113" t="str">
        <f t="shared" ref="I47:I68" si="9">IFERROR(J47/$M$24,"")</f>
        <v/>
      </c>
      <c r="J47" s="114">
        <v>0</v>
      </c>
      <c r="K47" s="115">
        <f t="shared" ref="K47:P47" si="10">J47+(J47*$F47)</f>
        <v>0</v>
      </c>
      <c r="L47" s="115">
        <f t="shared" si="10"/>
        <v>0</v>
      </c>
      <c r="M47" s="115">
        <f t="shared" si="10"/>
        <v>0</v>
      </c>
      <c r="N47" s="115">
        <f t="shared" si="10"/>
        <v>0</v>
      </c>
      <c r="O47" s="115">
        <f t="shared" si="10"/>
        <v>0</v>
      </c>
      <c r="P47" s="116">
        <f t="shared" si="10"/>
        <v>0</v>
      </c>
      <c r="Q47" s="22"/>
    </row>
    <row r="48" spans="2:17" x14ac:dyDescent="0.25">
      <c r="B48" s="117"/>
      <c r="C48" s="118" t="s">
        <v>24</v>
      </c>
      <c r="D48" s="119"/>
      <c r="E48" s="120"/>
      <c r="F48" s="286">
        <v>0</v>
      </c>
      <c r="G48" s="121"/>
      <c r="H48" s="122"/>
      <c r="I48" s="123" t="str">
        <f t="shared" si="9"/>
        <v/>
      </c>
      <c r="J48" s="124">
        <v>0</v>
      </c>
      <c r="K48" s="125">
        <f t="shared" ref="K48:P63" si="11">J48+(J48*$F48)</f>
        <v>0</v>
      </c>
      <c r="L48" s="125">
        <f t="shared" si="11"/>
        <v>0</v>
      </c>
      <c r="M48" s="125">
        <f t="shared" si="11"/>
        <v>0</v>
      </c>
      <c r="N48" s="125">
        <f t="shared" si="11"/>
        <v>0</v>
      </c>
      <c r="O48" s="125">
        <f t="shared" si="11"/>
        <v>0</v>
      </c>
      <c r="P48" s="126">
        <f t="shared" si="11"/>
        <v>0</v>
      </c>
      <c r="Q48" s="22"/>
    </row>
    <row r="49" spans="2:17" x14ac:dyDescent="0.25">
      <c r="B49" s="28"/>
      <c r="C49" s="118" t="s">
        <v>27</v>
      </c>
      <c r="D49" s="119"/>
      <c r="E49" s="120"/>
      <c r="F49" s="286">
        <v>0</v>
      </c>
      <c r="G49" s="121"/>
      <c r="H49" s="122"/>
      <c r="I49" s="123" t="str">
        <f t="shared" si="9"/>
        <v/>
      </c>
      <c r="J49" s="124">
        <v>0</v>
      </c>
      <c r="K49" s="125">
        <f t="shared" si="11"/>
        <v>0</v>
      </c>
      <c r="L49" s="125">
        <f t="shared" si="11"/>
        <v>0</v>
      </c>
      <c r="M49" s="125">
        <f t="shared" si="11"/>
        <v>0</v>
      </c>
      <c r="N49" s="125">
        <f t="shared" si="11"/>
        <v>0</v>
      </c>
      <c r="O49" s="125">
        <f t="shared" si="11"/>
        <v>0</v>
      </c>
      <c r="P49" s="126">
        <f t="shared" si="11"/>
        <v>0</v>
      </c>
      <c r="Q49" s="22"/>
    </row>
    <row r="50" spans="2:17" x14ac:dyDescent="0.25">
      <c r="B50" s="28"/>
      <c r="C50" s="118" t="s">
        <v>53</v>
      </c>
      <c r="D50" s="120"/>
      <c r="E50" s="119"/>
      <c r="F50" s="286">
        <v>0</v>
      </c>
      <c r="G50" s="121"/>
      <c r="H50" s="122"/>
      <c r="I50" s="123" t="str">
        <f t="shared" si="9"/>
        <v/>
      </c>
      <c r="J50" s="124">
        <v>0</v>
      </c>
      <c r="K50" s="125">
        <f t="shared" si="11"/>
        <v>0</v>
      </c>
      <c r="L50" s="125">
        <f t="shared" si="11"/>
        <v>0</v>
      </c>
      <c r="M50" s="125">
        <f t="shared" si="11"/>
        <v>0</v>
      </c>
      <c r="N50" s="125">
        <f t="shared" si="11"/>
        <v>0</v>
      </c>
      <c r="O50" s="125">
        <f t="shared" si="11"/>
        <v>0</v>
      </c>
      <c r="P50" s="126">
        <f t="shared" si="11"/>
        <v>0</v>
      </c>
      <c r="Q50" s="22"/>
    </row>
    <row r="51" spans="2:17" x14ac:dyDescent="0.25">
      <c r="B51" s="28"/>
      <c r="C51" s="118" t="s">
        <v>26</v>
      </c>
      <c r="D51" s="119"/>
      <c r="E51" s="120"/>
      <c r="F51" s="286">
        <v>0</v>
      </c>
      <c r="G51" s="121"/>
      <c r="H51" s="122"/>
      <c r="I51" s="123" t="str">
        <f t="shared" si="9"/>
        <v/>
      </c>
      <c r="J51" s="124">
        <v>0</v>
      </c>
      <c r="K51" s="125">
        <f t="shared" si="11"/>
        <v>0</v>
      </c>
      <c r="L51" s="125">
        <f t="shared" si="11"/>
        <v>0</v>
      </c>
      <c r="M51" s="125">
        <f t="shared" si="11"/>
        <v>0</v>
      </c>
      <c r="N51" s="125">
        <f t="shared" si="11"/>
        <v>0</v>
      </c>
      <c r="O51" s="125">
        <f t="shared" si="11"/>
        <v>0</v>
      </c>
      <c r="P51" s="126">
        <f t="shared" si="11"/>
        <v>0</v>
      </c>
      <c r="Q51" s="22"/>
    </row>
    <row r="52" spans="2:17" x14ac:dyDescent="0.25">
      <c r="B52" s="28"/>
      <c r="C52" s="118" t="s">
        <v>29</v>
      </c>
      <c r="D52" s="119"/>
      <c r="E52" s="120"/>
      <c r="F52" s="286">
        <v>0</v>
      </c>
      <c r="G52" s="121"/>
      <c r="H52" s="122"/>
      <c r="I52" s="123" t="str">
        <f t="shared" si="9"/>
        <v/>
      </c>
      <c r="J52" s="124">
        <v>0</v>
      </c>
      <c r="K52" s="125">
        <f t="shared" si="11"/>
        <v>0</v>
      </c>
      <c r="L52" s="125">
        <f t="shared" si="11"/>
        <v>0</v>
      </c>
      <c r="M52" s="125">
        <f t="shared" si="11"/>
        <v>0</v>
      </c>
      <c r="N52" s="125">
        <f t="shared" si="11"/>
        <v>0</v>
      </c>
      <c r="O52" s="125">
        <f t="shared" si="11"/>
        <v>0</v>
      </c>
      <c r="P52" s="126">
        <f t="shared" si="11"/>
        <v>0</v>
      </c>
      <c r="Q52" s="22"/>
    </row>
    <row r="53" spans="2:17" x14ac:dyDescent="0.25">
      <c r="B53" s="28"/>
      <c r="C53" s="118" t="s">
        <v>28</v>
      </c>
      <c r="D53" s="119"/>
      <c r="E53" s="120"/>
      <c r="F53" s="286">
        <v>0</v>
      </c>
      <c r="G53" s="121"/>
      <c r="H53" s="122"/>
      <c r="I53" s="123" t="str">
        <f t="shared" si="9"/>
        <v/>
      </c>
      <c r="J53" s="124">
        <v>0</v>
      </c>
      <c r="K53" s="125">
        <f t="shared" si="11"/>
        <v>0</v>
      </c>
      <c r="L53" s="125">
        <f t="shared" si="11"/>
        <v>0</v>
      </c>
      <c r="M53" s="125">
        <f t="shared" si="11"/>
        <v>0</v>
      </c>
      <c r="N53" s="125">
        <f t="shared" si="11"/>
        <v>0</v>
      </c>
      <c r="O53" s="125">
        <f t="shared" si="11"/>
        <v>0</v>
      </c>
      <c r="P53" s="126">
        <f t="shared" si="11"/>
        <v>0</v>
      </c>
      <c r="Q53" s="22"/>
    </row>
    <row r="54" spans="2:17" x14ac:dyDescent="0.25">
      <c r="B54" s="28"/>
      <c r="C54" s="118" t="s">
        <v>54</v>
      </c>
      <c r="D54" s="120"/>
      <c r="E54" s="119"/>
      <c r="F54" s="286">
        <v>0</v>
      </c>
      <c r="G54" s="121"/>
      <c r="H54" s="122"/>
      <c r="I54" s="123" t="str">
        <f t="shared" si="9"/>
        <v/>
      </c>
      <c r="J54" s="124">
        <v>0</v>
      </c>
      <c r="K54" s="125">
        <f t="shared" si="11"/>
        <v>0</v>
      </c>
      <c r="L54" s="125">
        <f t="shared" si="11"/>
        <v>0</v>
      </c>
      <c r="M54" s="125">
        <f t="shared" si="11"/>
        <v>0</v>
      </c>
      <c r="N54" s="125">
        <f t="shared" si="11"/>
        <v>0</v>
      </c>
      <c r="O54" s="125">
        <f t="shared" si="11"/>
        <v>0</v>
      </c>
      <c r="P54" s="126">
        <f t="shared" si="11"/>
        <v>0</v>
      </c>
      <c r="Q54" s="22"/>
    </row>
    <row r="55" spans="2:17" x14ac:dyDescent="0.25">
      <c r="B55" s="28"/>
      <c r="C55" s="118" t="s">
        <v>23</v>
      </c>
      <c r="D55" s="119"/>
      <c r="E55" s="120"/>
      <c r="F55" s="286">
        <v>0</v>
      </c>
      <c r="G55" s="121"/>
      <c r="H55" s="122"/>
      <c r="I55" s="123" t="str">
        <f t="shared" si="9"/>
        <v/>
      </c>
      <c r="J55" s="124">
        <v>0</v>
      </c>
      <c r="K55" s="125">
        <f t="shared" si="11"/>
        <v>0</v>
      </c>
      <c r="L55" s="125">
        <f t="shared" si="11"/>
        <v>0</v>
      </c>
      <c r="M55" s="125">
        <f t="shared" si="11"/>
        <v>0</v>
      </c>
      <c r="N55" s="125">
        <f t="shared" si="11"/>
        <v>0</v>
      </c>
      <c r="O55" s="125">
        <f t="shared" si="11"/>
        <v>0</v>
      </c>
      <c r="P55" s="126">
        <f t="shared" si="11"/>
        <v>0</v>
      </c>
      <c r="Q55" s="22"/>
    </row>
    <row r="56" spans="2:17" x14ac:dyDescent="0.25">
      <c r="B56" s="28"/>
      <c r="C56" s="118" t="s">
        <v>55</v>
      </c>
      <c r="D56" s="120"/>
      <c r="E56" s="120"/>
      <c r="F56" s="286">
        <v>0</v>
      </c>
      <c r="G56" s="121"/>
      <c r="H56" s="122"/>
      <c r="I56" s="123" t="str">
        <f t="shared" si="9"/>
        <v/>
      </c>
      <c r="J56" s="124">
        <v>0</v>
      </c>
      <c r="K56" s="125">
        <f t="shared" si="11"/>
        <v>0</v>
      </c>
      <c r="L56" s="125">
        <f t="shared" si="11"/>
        <v>0</v>
      </c>
      <c r="M56" s="125">
        <f t="shared" si="11"/>
        <v>0</v>
      </c>
      <c r="N56" s="125">
        <f t="shared" si="11"/>
        <v>0</v>
      </c>
      <c r="O56" s="125">
        <f t="shared" si="11"/>
        <v>0</v>
      </c>
      <c r="P56" s="126">
        <f t="shared" si="11"/>
        <v>0</v>
      </c>
      <c r="Q56" s="22"/>
    </row>
    <row r="57" spans="2:17" x14ac:dyDescent="0.25">
      <c r="B57" s="28"/>
      <c r="C57" s="118" t="s">
        <v>22</v>
      </c>
      <c r="D57" s="119"/>
      <c r="E57" s="120"/>
      <c r="F57" s="286">
        <v>0</v>
      </c>
      <c r="G57" s="121"/>
      <c r="H57" s="122"/>
      <c r="I57" s="123" t="str">
        <f t="shared" si="9"/>
        <v/>
      </c>
      <c r="J57" s="124">
        <v>0</v>
      </c>
      <c r="K57" s="125">
        <f t="shared" si="11"/>
        <v>0</v>
      </c>
      <c r="L57" s="125">
        <f t="shared" si="11"/>
        <v>0</v>
      </c>
      <c r="M57" s="125">
        <f t="shared" si="11"/>
        <v>0</v>
      </c>
      <c r="N57" s="125">
        <f t="shared" si="11"/>
        <v>0</v>
      </c>
      <c r="O57" s="125">
        <f t="shared" si="11"/>
        <v>0</v>
      </c>
      <c r="P57" s="126">
        <f t="shared" si="11"/>
        <v>0</v>
      </c>
      <c r="Q57" s="22"/>
    </row>
    <row r="58" spans="2:17" x14ac:dyDescent="0.25">
      <c r="B58" s="28"/>
      <c r="C58" s="118" t="s">
        <v>56</v>
      </c>
      <c r="D58" s="120"/>
      <c r="E58" s="120"/>
      <c r="F58" s="286">
        <v>0</v>
      </c>
      <c r="G58" s="121"/>
      <c r="H58" s="122"/>
      <c r="I58" s="123" t="str">
        <f t="shared" si="9"/>
        <v/>
      </c>
      <c r="J58" s="124">
        <v>0</v>
      </c>
      <c r="K58" s="125">
        <f t="shared" si="11"/>
        <v>0</v>
      </c>
      <c r="L58" s="125">
        <f t="shared" si="11"/>
        <v>0</v>
      </c>
      <c r="M58" s="125">
        <f t="shared" si="11"/>
        <v>0</v>
      </c>
      <c r="N58" s="125">
        <f t="shared" si="11"/>
        <v>0</v>
      </c>
      <c r="O58" s="125">
        <f t="shared" si="11"/>
        <v>0</v>
      </c>
      <c r="P58" s="126">
        <f t="shared" si="11"/>
        <v>0</v>
      </c>
      <c r="Q58" s="22"/>
    </row>
    <row r="59" spans="2:17" x14ac:dyDescent="0.25">
      <c r="B59" s="28"/>
      <c r="C59" s="118" t="s">
        <v>57</v>
      </c>
      <c r="D59" s="120"/>
      <c r="E59" s="120"/>
      <c r="F59" s="286">
        <v>0</v>
      </c>
      <c r="G59" s="121"/>
      <c r="H59" s="122"/>
      <c r="I59" s="123" t="str">
        <f t="shared" si="9"/>
        <v/>
      </c>
      <c r="J59" s="124">
        <v>0</v>
      </c>
      <c r="K59" s="125">
        <f t="shared" si="11"/>
        <v>0</v>
      </c>
      <c r="L59" s="125">
        <f t="shared" si="11"/>
        <v>0</v>
      </c>
      <c r="M59" s="125">
        <f t="shared" si="11"/>
        <v>0</v>
      </c>
      <c r="N59" s="125">
        <f t="shared" si="11"/>
        <v>0</v>
      </c>
      <c r="O59" s="125">
        <f t="shared" si="11"/>
        <v>0</v>
      </c>
      <c r="P59" s="126">
        <f t="shared" si="11"/>
        <v>0</v>
      </c>
      <c r="Q59" s="22"/>
    </row>
    <row r="60" spans="2:17" x14ac:dyDescent="0.25">
      <c r="B60" s="28"/>
      <c r="C60" s="118" t="s">
        <v>58</v>
      </c>
      <c r="D60" s="120"/>
      <c r="E60" s="120"/>
      <c r="F60" s="286">
        <v>0</v>
      </c>
      <c r="G60" s="121"/>
      <c r="H60" s="122"/>
      <c r="I60" s="123" t="str">
        <f t="shared" si="9"/>
        <v/>
      </c>
      <c r="J60" s="124">
        <v>0</v>
      </c>
      <c r="K60" s="125">
        <f t="shared" si="11"/>
        <v>0</v>
      </c>
      <c r="L60" s="125">
        <f t="shared" si="11"/>
        <v>0</v>
      </c>
      <c r="M60" s="125">
        <f t="shared" si="11"/>
        <v>0</v>
      </c>
      <c r="N60" s="125">
        <f t="shared" si="11"/>
        <v>0</v>
      </c>
      <c r="O60" s="125">
        <f t="shared" si="11"/>
        <v>0</v>
      </c>
      <c r="P60" s="126">
        <f t="shared" si="11"/>
        <v>0</v>
      </c>
      <c r="Q60" s="22"/>
    </row>
    <row r="61" spans="2:17" x14ac:dyDescent="0.25">
      <c r="B61" s="28"/>
      <c r="C61" s="118" t="s">
        <v>59</v>
      </c>
      <c r="D61" s="120"/>
      <c r="E61" s="120"/>
      <c r="F61" s="286">
        <v>0</v>
      </c>
      <c r="G61" s="121"/>
      <c r="H61" s="122"/>
      <c r="I61" s="123" t="str">
        <f t="shared" si="9"/>
        <v/>
      </c>
      <c r="J61" s="124">
        <v>0</v>
      </c>
      <c r="K61" s="125">
        <f t="shared" si="11"/>
        <v>0</v>
      </c>
      <c r="L61" s="125">
        <f t="shared" si="11"/>
        <v>0</v>
      </c>
      <c r="M61" s="125">
        <f t="shared" si="11"/>
        <v>0</v>
      </c>
      <c r="N61" s="125">
        <f t="shared" si="11"/>
        <v>0</v>
      </c>
      <c r="O61" s="125">
        <f t="shared" si="11"/>
        <v>0</v>
      </c>
      <c r="P61" s="126">
        <f t="shared" si="11"/>
        <v>0</v>
      </c>
      <c r="Q61" s="22"/>
    </row>
    <row r="62" spans="2:17" x14ac:dyDescent="0.25">
      <c r="B62" s="28"/>
      <c r="C62" s="118" t="s">
        <v>20</v>
      </c>
      <c r="D62" s="119"/>
      <c r="E62" s="120"/>
      <c r="F62" s="286">
        <v>0</v>
      </c>
      <c r="G62" s="121"/>
      <c r="H62" s="122"/>
      <c r="I62" s="123" t="str">
        <f t="shared" si="9"/>
        <v/>
      </c>
      <c r="J62" s="124">
        <v>0</v>
      </c>
      <c r="K62" s="125">
        <f t="shared" si="11"/>
        <v>0</v>
      </c>
      <c r="L62" s="125">
        <f t="shared" si="11"/>
        <v>0</v>
      </c>
      <c r="M62" s="125">
        <f t="shared" si="11"/>
        <v>0</v>
      </c>
      <c r="N62" s="125">
        <f t="shared" si="11"/>
        <v>0</v>
      </c>
      <c r="O62" s="125">
        <f t="shared" si="11"/>
        <v>0</v>
      </c>
      <c r="P62" s="126">
        <f t="shared" si="11"/>
        <v>0</v>
      </c>
      <c r="Q62" s="22"/>
    </row>
    <row r="63" spans="2:17" x14ac:dyDescent="0.25">
      <c r="B63" s="28"/>
      <c r="C63" s="118" t="s">
        <v>21</v>
      </c>
      <c r="D63" s="119"/>
      <c r="E63" s="120"/>
      <c r="F63" s="286">
        <v>0</v>
      </c>
      <c r="G63" s="121"/>
      <c r="H63" s="122"/>
      <c r="I63" s="123" t="str">
        <f t="shared" si="9"/>
        <v/>
      </c>
      <c r="J63" s="124">
        <v>0</v>
      </c>
      <c r="K63" s="125">
        <f t="shared" si="11"/>
        <v>0</v>
      </c>
      <c r="L63" s="125">
        <f t="shared" si="11"/>
        <v>0</v>
      </c>
      <c r="M63" s="125">
        <f t="shared" si="11"/>
        <v>0</v>
      </c>
      <c r="N63" s="125">
        <f t="shared" si="11"/>
        <v>0</v>
      </c>
      <c r="O63" s="125">
        <f t="shared" si="11"/>
        <v>0</v>
      </c>
      <c r="P63" s="126">
        <f t="shared" si="11"/>
        <v>0</v>
      </c>
      <c r="Q63" s="22"/>
    </row>
    <row r="64" spans="2:17" x14ac:dyDescent="0.25">
      <c r="B64" s="127"/>
      <c r="C64" s="118" t="s">
        <v>19</v>
      </c>
      <c r="D64" s="119"/>
      <c r="E64" s="120"/>
      <c r="F64" s="286">
        <v>0</v>
      </c>
      <c r="G64" s="121"/>
      <c r="H64" s="122"/>
      <c r="I64" s="123" t="str">
        <f t="shared" si="9"/>
        <v/>
      </c>
      <c r="J64" s="124">
        <v>0</v>
      </c>
      <c r="K64" s="125">
        <f t="shared" ref="K64:P67" si="12">J64+(J64*$F64)</f>
        <v>0</v>
      </c>
      <c r="L64" s="125">
        <f t="shared" si="12"/>
        <v>0</v>
      </c>
      <c r="M64" s="125">
        <f t="shared" si="12"/>
        <v>0</v>
      </c>
      <c r="N64" s="125">
        <f t="shared" si="12"/>
        <v>0</v>
      </c>
      <c r="O64" s="125">
        <f t="shared" si="12"/>
        <v>0</v>
      </c>
      <c r="P64" s="126">
        <f t="shared" si="12"/>
        <v>0</v>
      </c>
      <c r="Q64" s="128"/>
    </row>
    <row r="65" spans="2:17" x14ac:dyDescent="0.25">
      <c r="B65" s="28"/>
      <c r="C65" s="118" t="s">
        <v>60</v>
      </c>
      <c r="D65" s="120"/>
      <c r="E65" s="120"/>
      <c r="F65" s="286">
        <v>0</v>
      </c>
      <c r="G65" s="121"/>
      <c r="H65" s="122"/>
      <c r="I65" s="123" t="str">
        <f t="shared" si="9"/>
        <v/>
      </c>
      <c r="J65" s="124">
        <v>0</v>
      </c>
      <c r="K65" s="125">
        <f t="shared" si="12"/>
        <v>0</v>
      </c>
      <c r="L65" s="125">
        <f t="shared" si="12"/>
        <v>0</v>
      </c>
      <c r="M65" s="125">
        <f t="shared" si="12"/>
        <v>0</v>
      </c>
      <c r="N65" s="125">
        <f t="shared" si="12"/>
        <v>0</v>
      </c>
      <c r="O65" s="125">
        <f t="shared" si="12"/>
        <v>0</v>
      </c>
      <c r="P65" s="126">
        <f t="shared" si="12"/>
        <v>0</v>
      </c>
      <c r="Q65" s="22"/>
    </row>
    <row r="66" spans="2:17" x14ac:dyDescent="0.25">
      <c r="B66" s="28"/>
      <c r="C66" s="118" t="s">
        <v>61</v>
      </c>
      <c r="D66" s="120"/>
      <c r="E66" s="120"/>
      <c r="F66" s="286">
        <v>0</v>
      </c>
      <c r="G66" s="121"/>
      <c r="H66" s="122"/>
      <c r="I66" s="123" t="str">
        <f t="shared" si="9"/>
        <v/>
      </c>
      <c r="J66" s="124">
        <v>0</v>
      </c>
      <c r="K66" s="125">
        <f t="shared" si="12"/>
        <v>0</v>
      </c>
      <c r="L66" s="125">
        <f t="shared" si="12"/>
        <v>0</v>
      </c>
      <c r="M66" s="125">
        <f t="shared" si="12"/>
        <v>0</v>
      </c>
      <c r="N66" s="125">
        <f t="shared" si="12"/>
        <v>0</v>
      </c>
      <c r="O66" s="125">
        <f t="shared" si="12"/>
        <v>0</v>
      </c>
      <c r="P66" s="126">
        <f t="shared" si="12"/>
        <v>0</v>
      </c>
      <c r="Q66" s="22"/>
    </row>
    <row r="67" spans="2:17" ht="15.75" thickBot="1" x14ac:dyDescent="0.3">
      <c r="B67" s="28"/>
      <c r="C67" s="1025" t="s">
        <v>414</v>
      </c>
      <c r="D67" s="1025"/>
      <c r="E67" s="1026"/>
      <c r="F67" s="287">
        <v>0</v>
      </c>
      <c r="G67" s="121"/>
      <c r="H67" s="122"/>
      <c r="I67" s="132" t="str">
        <f t="shared" si="9"/>
        <v/>
      </c>
      <c r="J67" s="133">
        <v>0</v>
      </c>
      <c r="K67" s="134">
        <f t="shared" si="12"/>
        <v>0</v>
      </c>
      <c r="L67" s="134">
        <f t="shared" si="12"/>
        <v>0</v>
      </c>
      <c r="M67" s="134">
        <f>L67+(L67*$F67)</f>
        <v>0</v>
      </c>
      <c r="N67" s="134">
        <f t="shared" si="12"/>
        <v>0</v>
      </c>
      <c r="O67" s="134">
        <f t="shared" si="12"/>
        <v>0</v>
      </c>
      <c r="P67" s="135">
        <f t="shared" si="12"/>
        <v>0</v>
      </c>
      <c r="Q67" s="22"/>
    </row>
    <row r="68" spans="2:17" ht="15.75" thickBot="1" x14ac:dyDescent="0.3">
      <c r="B68" s="28"/>
      <c r="C68" s="136" t="s">
        <v>30</v>
      </c>
      <c r="D68" s="69"/>
      <c r="E68" s="23"/>
      <c r="F68" s="70"/>
      <c r="G68" s="70"/>
      <c r="H68" s="23"/>
      <c r="I68" s="132" t="str">
        <f t="shared" si="9"/>
        <v/>
      </c>
      <c r="J68" s="137">
        <f>SUM(J47:J67)</f>
        <v>0</v>
      </c>
      <c r="K68" s="138">
        <f t="shared" ref="K68:P68" si="13">SUM(K47:K67)</f>
        <v>0</v>
      </c>
      <c r="L68" s="138">
        <f t="shared" si="13"/>
        <v>0</v>
      </c>
      <c r="M68" s="138">
        <f t="shared" si="13"/>
        <v>0</v>
      </c>
      <c r="N68" s="138">
        <f t="shared" si="13"/>
        <v>0</v>
      </c>
      <c r="O68" s="138">
        <f t="shared" si="13"/>
        <v>0</v>
      </c>
      <c r="P68" s="139">
        <f t="shared" si="13"/>
        <v>0</v>
      </c>
      <c r="Q68" s="22"/>
    </row>
    <row r="69" spans="2:17" ht="15.75" thickBot="1" x14ac:dyDescent="0.3">
      <c r="B69" s="28"/>
      <c r="C69" s="136"/>
      <c r="D69" s="69"/>
      <c r="E69" s="23"/>
      <c r="F69" s="105" t="s">
        <v>51</v>
      </c>
      <c r="G69" s="106"/>
      <c r="H69" s="33"/>
      <c r="I69" s="140"/>
      <c r="J69" s="141"/>
      <c r="K69" s="142"/>
      <c r="L69" s="142"/>
      <c r="M69" s="142"/>
      <c r="N69" s="142"/>
      <c r="O69" s="142"/>
      <c r="P69" s="143"/>
      <c r="Q69" s="22"/>
    </row>
    <row r="70" spans="2:17" x14ac:dyDescent="0.25">
      <c r="B70" s="117"/>
      <c r="C70" s="144" t="s">
        <v>31</v>
      </c>
      <c r="D70" s="145"/>
      <c r="E70" s="112"/>
      <c r="F70" s="282">
        <v>0</v>
      </c>
      <c r="G70" s="146"/>
      <c r="H70" s="112"/>
      <c r="I70" s="113" t="str">
        <f>IFERROR(J70/$M$24,"")</f>
        <v/>
      </c>
      <c r="J70" s="147">
        <v>0</v>
      </c>
      <c r="K70" s="125">
        <f t="shared" ref="K70:P71" si="14">J70+(J70*$F70)</f>
        <v>0</v>
      </c>
      <c r="L70" s="125">
        <f t="shared" si="14"/>
        <v>0</v>
      </c>
      <c r="M70" s="125">
        <f t="shared" si="14"/>
        <v>0</v>
      </c>
      <c r="N70" s="125">
        <f t="shared" si="14"/>
        <v>0</v>
      </c>
      <c r="O70" s="125">
        <f t="shared" si="14"/>
        <v>0</v>
      </c>
      <c r="P70" s="126">
        <f t="shared" si="14"/>
        <v>0</v>
      </c>
      <c r="Q70" s="22"/>
    </row>
    <row r="71" spans="2:17" ht="15.75" thickBot="1" x14ac:dyDescent="0.3">
      <c r="B71" s="117"/>
      <c r="C71" s="148" t="s">
        <v>32</v>
      </c>
      <c r="D71" s="130"/>
      <c r="E71" s="131"/>
      <c r="F71" s="288">
        <v>0</v>
      </c>
      <c r="G71" s="121"/>
      <c r="H71" s="122"/>
      <c r="I71" s="149" t="str">
        <f>IFERROR(J71/$M$24,"")</f>
        <v/>
      </c>
      <c r="J71" s="150">
        <v>0</v>
      </c>
      <c r="K71" s="134">
        <f t="shared" si="14"/>
        <v>0</v>
      </c>
      <c r="L71" s="134">
        <f t="shared" si="14"/>
        <v>0</v>
      </c>
      <c r="M71" s="134">
        <f t="shared" si="14"/>
        <v>0</v>
      </c>
      <c r="N71" s="134">
        <f t="shared" si="14"/>
        <v>0</v>
      </c>
      <c r="O71" s="134">
        <f t="shared" si="14"/>
        <v>0</v>
      </c>
      <c r="P71" s="135">
        <f t="shared" si="14"/>
        <v>0</v>
      </c>
      <c r="Q71" s="22"/>
    </row>
    <row r="72" spans="2:17" x14ac:dyDescent="0.25">
      <c r="B72" s="117"/>
      <c r="C72" s="136" t="s">
        <v>33</v>
      </c>
      <c r="D72" s="69"/>
      <c r="E72" s="69"/>
      <c r="F72" s="69"/>
      <c r="G72" s="69"/>
      <c r="H72" s="23"/>
      <c r="I72" s="151" t="s">
        <v>366</v>
      </c>
      <c r="J72" s="137">
        <f>SUM(J70:J71)</f>
        <v>0</v>
      </c>
      <c r="K72" s="138">
        <f t="shared" ref="K72:P72" si="15">SUM(K70:K71)</f>
        <v>0</v>
      </c>
      <c r="L72" s="138">
        <f t="shared" si="15"/>
        <v>0</v>
      </c>
      <c r="M72" s="138">
        <f t="shared" si="15"/>
        <v>0</v>
      </c>
      <c r="N72" s="138">
        <f t="shared" si="15"/>
        <v>0</v>
      </c>
      <c r="O72" s="138">
        <f t="shared" si="15"/>
        <v>0</v>
      </c>
      <c r="P72" s="139">
        <f t="shared" si="15"/>
        <v>0</v>
      </c>
      <c r="Q72" s="22"/>
    </row>
    <row r="73" spans="2:17" ht="7.5" customHeight="1" thickBot="1" x14ac:dyDescent="0.3">
      <c r="B73" s="117"/>
      <c r="C73" s="136"/>
      <c r="D73" s="69"/>
      <c r="E73" s="69"/>
      <c r="F73" s="69"/>
      <c r="G73" s="69"/>
      <c r="H73" s="23"/>
      <c r="I73" s="151"/>
      <c r="J73" s="141"/>
      <c r="K73" s="142"/>
      <c r="L73" s="142"/>
      <c r="M73" s="142"/>
      <c r="N73" s="142"/>
      <c r="O73" s="142"/>
      <c r="P73" s="143"/>
      <c r="Q73" s="22"/>
    </row>
    <row r="74" spans="2:17" ht="15.75" thickBot="1" x14ac:dyDescent="0.3">
      <c r="B74" s="28"/>
      <c r="C74" s="136" t="s">
        <v>34</v>
      </c>
      <c r="D74" s="69"/>
      <c r="E74" s="152"/>
      <c r="F74" s="289">
        <v>0</v>
      </c>
      <c r="G74" s="153"/>
      <c r="H74" s="154"/>
      <c r="I74" s="155" t="str">
        <f>IFERROR(J74/$M$24,"")</f>
        <v/>
      </c>
      <c r="J74" s="156">
        <v>0</v>
      </c>
      <c r="K74" s="157">
        <f>J74+(J74*$F74)</f>
        <v>0</v>
      </c>
      <c r="L74" s="157">
        <f t="shared" ref="L74:P76" si="16">K74+(K74*$F74)</f>
        <v>0</v>
      </c>
      <c r="M74" s="157">
        <f t="shared" si="16"/>
        <v>0</v>
      </c>
      <c r="N74" s="157">
        <f t="shared" si="16"/>
        <v>0</v>
      </c>
      <c r="O74" s="157">
        <f t="shared" si="16"/>
        <v>0</v>
      </c>
      <c r="P74" s="158">
        <f t="shared" si="16"/>
        <v>0</v>
      </c>
      <c r="Q74" s="22"/>
    </row>
    <row r="75" spans="2:17" ht="7.5" customHeight="1" thickBot="1" x14ac:dyDescent="0.3">
      <c r="B75" s="28"/>
      <c r="C75" s="136"/>
      <c r="D75" s="69"/>
      <c r="E75" s="152"/>
      <c r="F75" s="69"/>
      <c r="G75" s="69"/>
      <c r="H75" s="23"/>
      <c r="I75" s="151"/>
      <c r="J75" s="141"/>
      <c r="K75" s="142"/>
      <c r="L75" s="142"/>
      <c r="M75" s="142"/>
      <c r="N75" s="142"/>
      <c r="O75" s="142"/>
      <c r="P75" s="143"/>
      <c r="Q75" s="22"/>
    </row>
    <row r="76" spans="2:17" ht="15.75" thickBot="1" x14ac:dyDescent="0.3">
      <c r="B76" s="28"/>
      <c r="C76" s="159" t="s">
        <v>35</v>
      </c>
      <c r="D76" s="80"/>
      <c r="E76" s="80"/>
      <c r="F76" s="290">
        <v>0</v>
      </c>
      <c r="G76" s="160"/>
      <c r="H76" s="161"/>
      <c r="I76" s="80"/>
      <c r="J76" s="162">
        <v>0</v>
      </c>
      <c r="K76" s="163">
        <f>J76+(J76*$F76)</f>
        <v>0</v>
      </c>
      <c r="L76" s="163">
        <f t="shared" si="16"/>
        <v>0</v>
      </c>
      <c r="M76" s="163">
        <f t="shared" si="16"/>
        <v>0</v>
      </c>
      <c r="N76" s="163">
        <f t="shared" si="16"/>
        <v>0</v>
      </c>
      <c r="O76" s="163">
        <f t="shared" si="16"/>
        <v>0</v>
      </c>
      <c r="P76" s="164">
        <f>O76+(O76*$F76)</f>
        <v>0</v>
      </c>
      <c r="Q76" s="22"/>
    </row>
    <row r="77" spans="2:17" ht="16.5" thickTop="1" thickBot="1" x14ac:dyDescent="0.3">
      <c r="B77" s="28"/>
      <c r="C77" s="98" t="s">
        <v>36</v>
      </c>
      <c r="D77" s="69"/>
      <c r="E77" s="23"/>
      <c r="F77" s="69"/>
      <c r="G77" s="69"/>
      <c r="H77" s="165"/>
      <c r="I77" s="70" t="s">
        <v>12</v>
      </c>
      <c r="J77" s="166">
        <f>J68+J72+J74+J76</f>
        <v>0</v>
      </c>
      <c r="K77" s="167">
        <f t="shared" ref="K77:P77" si="17">K68+K72+K74+K76</f>
        <v>0</v>
      </c>
      <c r="L77" s="167">
        <f t="shared" si="17"/>
        <v>0</v>
      </c>
      <c r="M77" s="167">
        <f t="shared" si="17"/>
        <v>0</v>
      </c>
      <c r="N77" s="167">
        <f t="shared" si="17"/>
        <v>0</v>
      </c>
      <c r="O77" s="167">
        <f t="shared" si="17"/>
        <v>0</v>
      </c>
      <c r="P77" s="168">
        <f t="shared" si="17"/>
        <v>0</v>
      </c>
      <c r="Q77" s="22"/>
    </row>
    <row r="78" spans="2:17" ht="7.5" customHeight="1" thickBot="1" x14ac:dyDescent="0.3">
      <c r="B78" s="28"/>
      <c r="C78" s="69"/>
      <c r="D78" s="69"/>
      <c r="E78" s="69"/>
      <c r="F78" s="69"/>
      <c r="G78" s="69"/>
      <c r="H78" s="69"/>
      <c r="I78" s="69"/>
      <c r="J78" s="169"/>
      <c r="K78" s="169"/>
      <c r="L78" s="169"/>
      <c r="M78" s="169"/>
      <c r="N78" s="169"/>
      <c r="O78" s="169"/>
      <c r="P78" s="169"/>
      <c r="Q78" s="22"/>
    </row>
    <row r="79" spans="2:17" ht="15.75" thickBot="1" x14ac:dyDescent="0.3">
      <c r="B79" s="28"/>
      <c r="C79" s="98" t="s">
        <v>37</v>
      </c>
      <c r="D79" s="69"/>
      <c r="E79" s="69"/>
      <c r="F79" s="69"/>
      <c r="G79" s="69"/>
      <c r="H79" s="69"/>
      <c r="I79" s="70" t="s">
        <v>12</v>
      </c>
      <c r="J79" s="170">
        <f>J43-J77</f>
        <v>0</v>
      </c>
      <c r="K79" s="171">
        <f t="shared" ref="K79:P79" si="18">K43-K77</f>
        <v>0</v>
      </c>
      <c r="L79" s="171">
        <f t="shared" si="18"/>
        <v>0</v>
      </c>
      <c r="M79" s="171">
        <f t="shared" si="18"/>
        <v>0</v>
      </c>
      <c r="N79" s="171">
        <f t="shared" si="18"/>
        <v>0</v>
      </c>
      <c r="O79" s="171">
        <f t="shared" si="18"/>
        <v>0</v>
      </c>
      <c r="P79" s="172">
        <f t="shared" si="18"/>
        <v>0</v>
      </c>
      <c r="Q79" s="22"/>
    </row>
    <row r="80" spans="2:17" x14ac:dyDescent="0.25">
      <c r="B80" s="28"/>
      <c r="C80" s="98"/>
      <c r="D80" s="69"/>
      <c r="E80" s="69"/>
      <c r="F80" s="69"/>
      <c r="G80" s="69"/>
      <c r="H80" s="69"/>
      <c r="I80" s="70"/>
      <c r="J80" s="151"/>
      <c r="K80" s="151"/>
      <c r="L80" s="151"/>
      <c r="M80" s="151"/>
      <c r="N80" s="151"/>
      <c r="O80" s="151"/>
      <c r="P80" s="151"/>
      <c r="Q80" s="22"/>
    </row>
    <row r="81" spans="2:17" ht="15.75" thickBot="1" x14ac:dyDescent="0.3">
      <c r="B81" s="40"/>
      <c r="C81" s="1001" t="s">
        <v>62</v>
      </c>
      <c r="D81" s="1001"/>
      <c r="E81" s="1001"/>
      <c r="F81" s="173"/>
      <c r="G81" s="173"/>
      <c r="H81" s="173"/>
      <c r="I81" s="173"/>
      <c r="J81" s="173"/>
      <c r="K81" s="173"/>
      <c r="L81" s="173"/>
      <c r="M81" s="174"/>
      <c r="N81" s="174"/>
      <c r="O81" s="174"/>
      <c r="P81" s="174"/>
      <c r="Q81" s="44"/>
    </row>
    <row r="82" spans="2:17" ht="15.75" thickBot="1" x14ac:dyDescent="0.3">
      <c r="B82" s="40"/>
      <c r="C82" s="175" t="s">
        <v>72</v>
      </c>
      <c r="D82" s="46"/>
      <c r="E82" s="27"/>
      <c r="F82" s="27"/>
      <c r="G82" s="27"/>
      <c r="H82" s="1018" t="s">
        <v>38</v>
      </c>
      <c r="I82" s="1019"/>
      <c r="J82" s="41" t="s">
        <v>3</v>
      </c>
      <c r="K82" s="42" t="s">
        <v>4</v>
      </c>
      <c r="L82" s="42" t="s">
        <v>5</v>
      </c>
      <c r="M82" s="42" t="s">
        <v>6</v>
      </c>
      <c r="N82" s="42" t="s">
        <v>7</v>
      </c>
      <c r="O82" s="42" t="s">
        <v>390</v>
      </c>
      <c r="P82" s="43" t="s">
        <v>391</v>
      </c>
      <c r="Q82" s="44"/>
    </row>
    <row r="83" spans="2:17" x14ac:dyDescent="0.25">
      <c r="B83" s="40"/>
      <c r="C83" s="1020" t="s">
        <v>677</v>
      </c>
      <c r="D83" s="1021"/>
      <c r="E83" s="1021"/>
      <c r="F83" s="1021"/>
      <c r="G83" s="1022"/>
      <c r="H83" s="1023">
        <v>0</v>
      </c>
      <c r="I83" s="1024"/>
      <c r="J83" s="176">
        <v>0</v>
      </c>
      <c r="K83" s="177">
        <v>0</v>
      </c>
      <c r="L83" s="177">
        <v>0</v>
      </c>
      <c r="M83" s="177">
        <v>0</v>
      </c>
      <c r="N83" s="177">
        <v>0</v>
      </c>
      <c r="O83" s="177">
        <v>0</v>
      </c>
      <c r="P83" s="178">
        <v>0</v>
      </c>
      <c r="Q83" s="44"/>
    </row>
    <row r="84" spans="2:17" x14ac:dyDescent="0.25">
      <c r="B84" s="40"/>
      <c r="C84" s="1038" t="s">
        <v>63</v>
      </c>
      <c r="D84" s="1039"/>
      <c r="E84" s="1039"/>
      <c r="F84" s="1039"/>
      <c r="G84" s="1040"/>
      <c r="H84" s="1011">
        <v>0</v>
      </c>
      <c r="I84" s="1012"/>
      <c r="J84" s="179">
        <v>0</v>
      </c>
      <c r="K84" s="180">
        <v>0</v>
      </c>
      <c r="L84" s="180">
        <v>0</v>
      </c>
      <c r="M84" s="180">
        <v>0</v>
      </c>
      <c r="N84" s="180">
        <v>0</v>
      </c>
      <c r="O84" s="180">
        <v>0</v>
      </c>
      <c r="P84" s="181">
        <v>0</v>
      </c>
      <c r="Q84" s="44"/>
    </row>
    <row r="85" spans="2:17" ht="15.75" thickBot="1" x14ac:dyDescent="0.3">
      <c r="B85" s="40"/>
      <c r="C85" s="1013" t="s">
        <v>66</v>
      </c>
      <c r="D85" s="1014"/>
      <c r="E85" s="1014"/>
      <c r="F85" s="1014"/>
      <c r="G85" s="1015"/>
      <c r="H85" s="1016">
        <v>0</v>
      </c>
      <c r="I85" s="1017"/>
      <c r="J85" s="182">
        <v>0</v>
      </c>
      <c r="K85" s="183">
        <v>0</v>
      </c>
      <c r="L85" s="183">
        <v>0</v>
      </c>
      <c r="M85" s="183">
        <v>0</v>
      </c>
      <c r="N85" s="183">
        <v>0</v>
      </c>
      <c r="O85" s="183">
        <v>0</v>
      </c>
      <c r="P85" s="184">
        <v>0</v>
      </c>
      <c r="Q85" s="44"/>
    </row>
    <row r="86" spans="2:17" ht="15.75" thickTop="1" x14ac:dyDescent="0.25">
      <c r="B86" s="40"/>
      <c r="C86" s="185"/>
      <c r="D86" s="185"/>
      <c r="E86" s="185"/>
      <c r="F86" s="185"/>
      <c r="G86" s="185"/>
      <c r="H86" s="186"/>
      <c r="I86" s="187" t="s">
        <v>75</v>
      </c>
      <c r="J86" s="188">
        <f>SUM(J83:J85)</f>
        <v>0</v>
      </c>
      <c r="K86" s="189">
        <f t="shared" ref="K86:P86" si="19">SUM(K83:K85)</f>
        <v>0</v>
      </c>
      <c r="L86" s="189">
        <f t="shared" si="19"/>
        <v>0</v>
      </c>
      <c r="M86" s="189">
        <f t="shared" si="19"/>
        <v>0</v>
      </c>
      <c r="N86" s="189">
        <f t="shared" si="19"/>
        <v>0</v>
      </c>
      <c r="O86" s="189">
        <f t="shared" si="19"/>
        <v>0</v>
      </c>
      <c r="P86" s="190">
        <f t="shared" si="19"/>
        <v>0</v>
      </c>
      <c r="Q86" s="44"/>
    </row>
    <row r="87" spans="2:17" x14ac:dyDescent="0.25">
      <c r="B87" s="40"/>
      <c r="C87" s="185"/>
      <c r="D87" s="185"/>
      <c r="E87" s="185"/>
      <c r="F87" s="27"/>
      <c r="G87" s="27"/>
      <c r="H87" s="293"/>
      <c r="I87" s="293" t="s">
        <v>74</v>
      </c>
      <c r="J87" s="266" t="str">
        <f>IFERROR(J79/J86,"$0 ")</f>
        <v xml:space="preserve">$0 </v>
      </c>
      <c r="K87" s="191" t="str">
        <f t="shared" ref="K87:P87" si="20">IFERROR(K79/K86,"$0 ")</f>
        <v xml:space="preserve">$0 </v>
      </c>
      <c r="L87" s="191" t="str">
        <f t="shared" si="20"/>
        <v xml:space="preserve">$0 </v>
      </c>
      <c r="M87" s="191" t="str">
        <f t="shared" si="20"/>
        <v xml:space="preserve">$0 </v>
      </c>
      <c r="N87" s="191" t="str">
        <f t="shared" si="20"/>
        <v xml:space="preserve">$0 </v>
      </c>
      <c r="O87" s="191" t="str">
        <f t="shared" si="20"/>
        <v xml:space="preserve">$0 </v>
      </c>
      <c r="P87" s="192" t="str">
        <f t="shared" si="20"/>
        <v xml:space="preserve">$0 </v>
      </c>
      <c r="Q87" s="44"/>
    </row>
    <row r="88" spans="2:17" ht="15.75" thickBot="1" x14ac:dyDescent="0.3">
      <c r="B88" s="40"/>
      <c r="C88" s="185"/>
      <c r="D88" s="185"/>
      <c r="E88" s="185"/>
      <c r="F88" s="979" t="s">
        <v>67</v>
      </c>
      <c r="G88" s="979"/>
      <c r="H88" s="979"/>
      <c r="I88" s="980"/>
      <c r="J88" s="193">
        <f>J79-J86</f>
        <v>0</v>
      </c>
      <c r="K88" s="194">
        <f t="shared" ref="K88:P88" si="21">K79-K86</f>
        <v>0</v>
      </c>
      <c r="L88" s="194">
        <f t="shared" si="21"/>
        <v>0</v>
      </c>
      <c r="M88" s="194">
        <f>M79-M86</f>
        <v>0</v>
      </c>
      <c r="N88" s="194">
        <f t="shared" si="21"/>
        <v>0</v>
      </c>
      <c r="O88" s="194">
        <f t="shared" si="21"/>
        <v>0</v>
      </c>
      <c r="P88" s="195">
        <f t="shared" si="21"/>
        <v>0</v>
      </c>
      <c r="Q88" s="44"/>
    </row>
    <row r="89" spans="2:17" ht="15" customHeight="1" thickBot="1" x14ac:dyDescent="0.3">
      <c r="B89" s="40"/>
      <c r="C89" s="185"/>
      <c r="D89" s="185"/>
      <c r="E89" s="185"/>
      <c r="F89" s="185"/>
      <c r="G89" s="185"/>
      <c r="H89" s="186"/>
      <c r="I89" s="186"/>
      <c r="J89" s="196"/>
      <c r="K89" s="196"/>
      <c r="L89" s="196"/>
      <c r="M89" s="196"/>
      <c r="N89" s="196"/>
      <c r="O89" s="196"/>
      <c r="P89" s="196"/>
      <c r="Q89" s="44"/>
    </row>
    <row r="90" spans="2:17" ht="15.75" thickBot="1" x14ac:dyDescent="0.3">
      <c r="B90" s="40"/>
      <c r="C90" s="175" t="s">
        <v>73</v>
      </c>
      <c r="D90" s="46"/>
      <c r="E90" s="27"/>
      <c r="F90" s="27"/>
      <c r="G90" s="27"/>
      <c r="H90" s="1018" t="s">
        <v>38</v>
      </c>
      <c r="I90" s="1019"/>
      <c r="J90" s="41" t="s">
        <v>3</v>
      </c>
      <c r="K90" s="42" t="s">
        <v>4</v>
      </c>
      <c r="L90" s="42" t="s">
        <v>5</v>
      </c>
      <c r="M90" s="42" t="s">
        <v>6</v>
      </c>
      <c r="N90" s="42" t="s">
        <v>7</v>
      </c>
      <c r="O90" s="42" t="s">
        <v>390</v>
      </c>
      <c r="P90" s="43" t="s">
        <v>391</v>
      </c>
      <c r="Q90" s="44"/>
    </row>
    <row r="91" spans="2:17" x14ac:dyDescent="0.25">
      <c r="B91" s="40"/>
      <c r="C91" s="1020" t="s">
        <v>64</v>
      </c>
      <c r="D91" s="1021"/>
      <c r="E91" s="1021"/>
      <c r="F91" s="1021"/>
      <c r="G91" s="1022"/>
      <c r="H91" s="1023">
        <v>0</v>
      </c>
      <c r="I91" s="1024"/>
      <c r="J91" s="176">
        <v>0</v>
      </c>
      <c r="K91" s="177">
        <v>0</v>
      </c>
      <c r="L91" s="177">
        <v>0</v>
      </c>
      <c r="M91" s="177">
        <v>0</v>
      </c>
      <c r="N91" s="177">
        <v>0</v>
      </c>
      <c r="O91" s="177">
        <v>0</v>
      </c>
      <c r="P91" s="178">
        <v>0</v>
      </c>
      <c r="Q91" s="44"/>
    </row>
    <row r="92" spans="2:17" x14ac:dyDescent="0.25">
      <c r="B92" s="40"/>
      <c r="C92" s="1008" t="s">
        <v>65</v>
      </c>
      <c r="D92" s="1009"/>
      <c r="E92" s="1009"/>
      <c r="F92" s="1009"/>
      <c r="G92" s="1010"/>
      <c r="H92" s="1011">
        <v>0</v>
      </c>
      <c r="I92" s="1012"/>
      <c r="J92" s="179">
        <v>0</v>
      </c>
      <c r="K92" s="180">
        <v>0</v>
      </c>
      <c r="L92" s="180">
        <v>0</v>
      </c>
      <c r="M92" s="180">
        <v>0</v>
      </c>
      <c r="N92" s="180">
        <v>0</v>
      </c>
      <c r="O92" s="180">
        <v>0</v>
      </c>
      <c r="P92" s="181">
        <v>0</v>
      </c>
      <c r="Q92" s="44"/>
    </row>
    <row r="93" spans="2:17" x14ac:dyDescent="0.25">
      <c r="B93" s="40"/>
      <c r="C93" s="1008" t="s">
        <v>396</v>
      </c>
      <c r="D93" s="1009"/>
      <c r="E93" s="1009"/>
      <c r="F93" s="1009"/>
      <c r="G93" s="1010"/>
      <c r="H93" s="1011">
        <v>0</v>
      </c>
      <c r="I93" s="1012"/>
      <c r="J93" s="197">
        <v>0</v>
      </c>
      <c r="K93" s="198">
        <v>0</v>
      </c>
      <c r="L93" s="198">
        <v>0</v>
      </c>
      <c r="M93" s="198">
        <v>0</v>
      </c>
      <c r="N93" s="198">
        <v>0</v>
      </c>
      <c r="O93" s="198">
        <v>0</v>
      </c>
      <c r="P93" s="199">
        <v>0</v>
      </c>
      <c r="Q93" s="44"/>
    </row>
    <row r="94" spans="2:17" ht="15.75" thickBot="1" x14ac:dyDescent="0.3">
      <c r="B94" s="40"/>
      <c r="C94" s="1013" t="s">
        <v>66</v>
      </c>
      <c r="D94" s="1014"/>
      <c r="E94" s="1014"/>
      <c r="F94" s="1014"/>
      <c r="G94" s="1015"/>
      <c r="H94" s="1016">
        <v>0</v>
      </c>
      <c r="I94" s="1017"/>
      <c r="J94" s="200">
        <v>0</v>
      </c>
      <c r="K94" s="201">
        <v>0</v>
      </c>
      <c r="L94" s="201">
        <v>0</v>
      </c>
      <c r="M94" s="201">
        <v>0</v>
      </c>
      <c r="N94" s="201">
        <v>0</v>
      </c>
      <c r="O94" s="201">
        <v>0</v>
      </c>
      <c r="P94" s="202">
        <v>0</v>
      </c>
      <c r="Q94" s="44"/>
    </row>
    <row r="95" spans="2:17" ht="16.5" thickTop="1" thickBot="1" x14ac:dyDescent="0.3">
      <c r="B95" s="40"/>
      <c r="C95" s="27"/>
      <c r="D95" s="27"/>
      <c r="E95" s="27"/>
      <c r="F95" s="979" t="s">
        <v>76</v>
      </c>
      <c r="G95" s="979"/>
      <c r="H95" s="979"/>
      <c r="I95" s="980"/>
      <c r="J95" s="203">
        <f>SUM(J91:J94)</f>
        <v>0</v>
      </c>
      <c r="K95" s="204">
        <f t="shared" ref="K95:P95" si="22">SUM(K91:K94)</f>
        <v>0</v>
      </c>
      <c r="L95" s="204">
        <f t="shared" si="22"/>
        <v>0</v>
      </c>
      <c r="M95" s="204">
        <f t="shared" si="22"/>
        <v>0</v>
      </c>
      <c r="N95" s="204">
        <f t="shared" si="22"/>
        <v>0</v>
      </c>
      <c r="O95" s="204">
        <f t="shared" si="22"/>
        <v>0</v>
      </c>
      <c r="P95" s="205">
        <f t="shared" si="22"/>
        <v>0</v>
      </c>
      <c r="Q95" s="44"/>
    </row>
    <row r="96" spans="2:17" ht="7.5" customHeight="1" thickBot="1" x14ac:dyDescent="0.3">
      <c r="B96" s="40"/>
      <c r="C96" s="27"/>
      <c r="D96" s="27"/>
      <c r="E96" s="27"/>
      <c r="F96" s="27"/>
      <c r="G96" s="27"/>
      <c r="H96" s="27"/>
      <c r="I96" s="27"/>
      <c r="J96" s="27"/>
      <c r="K96" s="27"/>
      <c r="L96" s="27"/>
      <c r="M96" s="27"/>
      <c r="N96" s="27"/>
      <c r="O96" s="27"/>
      <c r="P96" s="27"/>
      <c r="Q96" s="44"/>
    </row>
    <row r="97" spans="2:17" x14ac:dyDescent="0.25">
      <c r="B97" s="40"/>
      <c r="C97" s="27"/>
      <c r="D97" s="27"/>
      <c r="E97" s="27"/>
      <c r="F97" s="979" t="s">
        <v>77</v>
      </c>
      <c r="G97" s="979"/>
      <c r="H97" s="979"/>
      <c r="I97" s="980"/>
      <c r="J97" s="206" t="str">
        <f>IFERROR(J79/(J86+J95),"$0 ")</f>
        <v xml:space="preserve">$0 </v>
      </c>
      <c r="K97" s="207" t="str">
        <f t="shared" ref="K97:P97" si="23">IFERROR(K79/(K86+K95),"$0 ")</f>
        <v xml:space="preserve">$0 </v>
      </c>
      <c r="L97" s="207" t="str">
        <f t="shared" si="23"/>
        <v xml:space="preserve">$0 </v>
      </c>
      <c r="M97" s="207" t="str">
        <f t="shared" si="23"/>
        <v xml:space="preserve">$0 </v>
      </c>
      <c r="N97" s="207" t="str">
        <f t="shared" si="23"/>
        <v xml:space="preserve">$0 </v>
      </c>
      <c r="O97" s="207" t="str">
        <f t="shared" si="23"/>
        <v xml:space="preserve">$0 </v>
      </c>
      <c r="P97" s="208" t="str">
        <f t="shared" si="23"/>
        <v xml:space="preserve">$0 </v>
      </c>
      <c r="Q97" s="44"/>
    </row>
    <row r="98" spans="2:17" ht="15.75" thickBot="1" x14ac:dyDescent="0.3">
      <c r="B98" s="40"/>
      <c r="C98" s="27"/>
      <c r="D98" s="27"/>
      <c r="E98" s="27"/>
      <c r="F98" s="979" t="s">
        <v>78</v>
      </c>
      <c r="G98" s="979"/>
      <c r="H98" s="981"/>
      <c r="I98" s="982"/>
      <c r="J98" s="209">
        <f t="shared" ref="J98:P98" si="24">J88-J95</f>
        <v>0</v>
      </c>
      <c r="K98" s="210">
        <f t="shared" si="24"/>
        <v>0</v>
      </c>
      <c r="L98" s="210">
        <f t="shared" si="24"/>
        <v>0</v>
      </c>
      <c r="M98" s="210">
        <f t="shared" si="24"/>
        <v>0</v>
      </c>
      <c r="N98" s="210">
        <f t="shared" si="24"/>
        <v>0</v>
      </c>
      <c r="O98" s="210">
        <f t="shared" si="24"/>
        <v>0</v>
      </c>
      <c r="P98" s="309">
        <f t="shared" si="24"/>
        <v>0</v>
      </c>
      <c r="Q98" s="44"/>
    </row>
    <row r="99" spans="2:17" ht="9" customHeight="1" thickBot="1" x14ac:dyDescent="0.3">
      <c r="B99" s="211"/>
      <c r="C99" s="212"/>
      <c r="D99" s="213"/>
      <c r="E99" s="212"/>
      <c r="F99" s="212"/>
      <c r="G99" s="212"/>
      <c r="H99" s="212"/>
      <c r="I99" s="212"/>
      <c r="J99" s="212"/>
      <c r="K99" s="212"/>
      <c r="L99" s="212"/>
      <c r="M99" s="212"/>
      <c r="N99" s="212"/>
      <c r="O99" s="212"/>
      <c r="P99" s="212"/>
      <c r="Q99" s="214"/>
    </row>
    <row r="100" spans="2:17" ht="9" customHeight="1" x14ac:dyDescent="0.25">
      <c r="B100" s="18"/>
      <c r="C100" s="19"/>
      <c r="D100" s="19"/>
      <c r="E100" s="19"/>
      <c r="F100" s="19"/>
      <c r="G100" s="19"/>
      <c r="H100" s="19"/>
      <c r="I100" s="19"/>
      <c r="J100" s="19"/>
      <c r="K100" s="19"/>
      <c r="L100" s="19"/>
      <c r="M100" s="19"/>
      <c r="N100" s="19"/>
      <c r="O100" s="19"/>
      <c r="P100" s="19"/>
      <c r="Q100" s="20"/>
    </row>
    <row r="101" spans="2:17" ht="18.75" x14ac:dyDescent="0.3">
      <c r="B101" s="21"/>
      <c r="C101" s="994" t="s">
        <v>397</v>
      </c>
      <c r="D101" s="994"/>
      <c r="E101" s="994"/>
      <c r="F101" s="994"/>
      <c r="G101" s="994"/>
      <c r="H101" s="994"/>
      <c r="I101" s="994"/>
      <c r="J101" s="994"/>
      <c r="K101" s="994"/>
      <c r="L101" s="994"/>
      <c r="M101" s="994"/>
      <c r="N101" s="994"/>
      <c r="O101" s="994"/>
      <c r="P101" s="994"/>
      <c r="Q101" s="22"/>
    </row>
    <row r="102" spans="2:17" ht="7.5" customHeight="1" x14ac:dyDescent="0.25">
      <c r="B102" s="21"/>
      <c r="C102" s="23"/>
      <c r="D102" s="23"/>
      <c r="E102" s="23"/>
      <c r="F102" s="23"/>
      <c r="G102" s="23"/>
      <c r="H102" s="23"/>
      <c r="I102" s="23"/>
      <c r="J102" s="23"/>
      <c r="K102" s="23"/>
      <c r="L102" s="23"/>
      <c r="M102" s="23"/>
      <c r="N102" s="23"/>
      <c r="O102" s="23"/>
      <c r="P102" s="23"/>
      <c r="Q102" s="22"/>
    </row>
    <row r="103" spans="2:17" x14ac:dyDescent="0.25">
      <c r="B103" s="21"/>
      <c r="C103" s="617" t="s">
        <v>357</v>
      </c>
      <c r="D103" s="25"/>
      <c r="E103" s="215" t="str">
        <f>IF(E22="","Enter Sponsor Name on Page 1",E22)</f>
        <v>Enter Sponsor Name on Page 1</v>
      </c>
      <c r="F103" s="215"/>
      <c r="G103" s="215"/>
      <c r="H103" s="215"/>
      <c r="I103" s="215"/>
      <c r="J103" s="215"/>
      <c r="K103" s="24"/>
      <c r="L103" s="26" t="s">
        <v>410</v>
      </c>
      <c r="M103" s="995" t="str">
        <f>IF(M22="","",M22)</f>
        <v/>
      </c>
      <c r="N103" s="996"/>
      <c r="O103" s="25"/>
      <c r="P103" s="25"/>
      <c r="Q103" s="22"/>
    </row>
    <row r="104" spans="2:17" ht="3.75" customHeight="1" x14ac:dyDescent="0.25">
      <c r="B104" s="21"/>
      <c r="C104" s="25"/>
      <c r="D104" s="25"/>
      <c r="E104" s="25"/>
      <c r="F104" s="25"/>
      <c r="G104" s="25"/>
      <c r="H104" s="25"/>
      <c r="I104" s="25"/>
      <c r="J104" s="27"/>
      <c r="K104" s="24"/>
      <c r="L104" s="27"/>
      <c r="M104" s="25"/>
      <c r="N104" s="24"/>
      <c r="O104" s="25"/>
      <c r="P104" s="25"/>
      <c r="Q104" s="22"/>
    </row>
    <row r="105" spans="2:17" x14ac:dyDescent="0.25">
      <c r="B105" s="28"/>
      <c r="C105" s="25" t="s">
        <v>389</v>
      </c>
      <c r="D105" s="25"/>
      <c r="E105" s="215" t="str">
        <f>IF(E24="","Enter Project &amp; Site Name on Page 1",E24)</f>
        <v>Enter Project &amp; Site Name on Page 1</v>
      </c>
      <c r="F105" s="215"/>
      <c r="G105" s="215"/>
      <c r="H105" s="215"/>
      <c r="I105" s="215"/>
      <c r="J105" s="215"/>
      <c r="K105" s="24"/>
      <c r="L105" s="26" t="s">
        <v>411</v>
      </c>
      <c r="M105" s="997" t="str">
        <f>IF(M24="","",M24)</f>
        <v/>
      </c>
      <c r="N105" s="998"/>
      <c r="O105" s="29"/>
      <c r="P105" s="30"/>
      <c r="Q105" s="31"/>
    </row>
    <row r="106" spans="2:17" ht="7.5" customHeight="1" x14ac:dyDescent="0.25">
      <c r="B106" s="40"/>
      <c r="C106" s="46"/>
      <c r="D106" s="46"/>
      <c r="E106" s="46"/>
      <c r="F106" s="46"/>
      <c r="G106" s="46"/>
      <c r="H106" s="46"/>
      <c r="I106" s="46"/>
      <c r="J106" s="46"/>
      <c r="K106" s="46"/>
      <c r="L106" s="46"/>
      <c r="M106" s="46"/>
      <c r="N106" s="46"/>
      <c r="O106" s="46"/>
      <c r="P106" s="46"/>
      <c r="Q106" s="44"/>
    </row>
    <row r="107" spans="2:17" ht="15.75" thickBot="1" x14ac:dyDescent="0.3">
      <c r="B107" s="34"/>
      <c r="C107" s="216" t="s">
        <v>2</v>
      </c>
      <c r="D107" s="36"/>
      <c r="E107" s="217"/>
      <c r="F107" s="217"/>
      <c r="G107" s="217"/>
      <c r="H107" s="217"/>
      <c r="I107" s="217"/>
      <c r="J107" s="36"/>
      <c r="K107" s="36"/>
      <c r="L107" s="36"/>
      <c r="M107" s="36"/>
      <c r="N107" s="36"/>
      <c r="O107" s="38"/>
      <c r="P107" s="36"/>
      <c r="Q107" s="39"/>
    </row>
    <row r="108" spans="2:17" ht="15.75" thickBot="1" x14ac:dyDescent="0.3">
      <c r="B108" s="40"/>
      <c r="C108" s="69"/>
      <c r="D108" s="27"/>
      <c r="E108" s="27"/>
      <c r="F108" s="27"/>
      <c r="G108" s="27"/>
      <c r="H108" s="27"/>
      <c r="I108" s="218" t="s">
        <v>398</v>
      </c>
      <c r="J108" s="219" t="s">
        <v>399</v>
      </c>
      <c r="K108" s="42" t="s">
        <v>39</v>
      </c>
      <c r="L108" s="42" t="s">
        <v>400</v>
      </c>
      <c r="M108" s="42" t="s">
        <v>401</v>
      </c>
      <c r="N108" s="42" t="s">
        <v>402</v>
      </c>
      <c r="O108" s="42" t="s">
        <v>403</v>
      </c>
      <c r="P108" s="43" t="s">
        <v>40</v>
      </c>
      <c r="Q108" s="44"/>
    </row>
    <row r="109" spans="2:17" x14ac:dyDescent="0.25">
      <c r="B109" s="40"/>
      <c r="C109" s="45" t="s">
        <v>8</v>
      </c>
      <c r="D109" s="27"/>
      <c r="E109" s="27"/>
      <c r="F109" s="27"/>
      <c r="G109" s="27"/>
      <c r="H109" s="27"/>
      <c r="I109" s="48"/>
      <c r="J109" s="49"/>
      <c r="K109" s="49"/>
      <c r="L109" s="49"/>
      <c r="M109" s="49"/>
      <c r="N109" s="49"/>
      <c r="O109" s="49"/>
      <c r="P109" s="50"/>
      <c r="Q109" s="44"/>
    </row>
    <row r="110" spans="2:17" x14ac:dyDescent="0.25">
      <c r="B110" s="40"/>
      <c r="C110" s="220" t="s">
        <v>9</v>
      </c>
      <c r="D110" s="27"/>
      <c r="E110" s="27"/>
      <c r="F110" s="27"/>
      <c r="G110" s="27"/>
      <c r="H110" s="27"/>
      <c r="I110" s="147">
        <f>P29+(P29*$H29)</f>
        <v>0</v>
      </c>
      <c r="J110" s="221">
        <f>I110+(I110*$H29)</f>
        <v>0</v>
      </c>
      <c r="K110" s="221">
        <f t="shared" ref="K110:P111" si="25">J110+(J110*$H29)</f>
        <v>0</v>
      </c>
      <c r="L110" s="221">
        <f t="shared" si="25"/>
        <v>0</v>
      </c>
      <c r="M110" s="221">
        <f t="shared" si="25"/>
        <v>0</v>
      </c>
      <c r="N110" s="221">
        <f t="shared" si="25"/>
        <v>0</v>
      </c>
      <c r="O110" s="221">
        <f t="shared" si="25"/>
        <v>0</v>
      </c>
      <c r="P110" s="222">
        <f t="shared" si="25"/>
        <v>0</v>
      </c>
      <c r="Q110" s="44"/>
    </row>
    <row r="111" spans="2:17" x14ac:dyDescent="0.25">
      <c r="B111" s="40"/>
      <c r="C111" s="220" t="s">
        <v>10</v>
      </c>
      <c r="D111" s="27"/>
      <c r="E111" s="27"/>
      <c r="F111" s="27"/>
      <c r="G111" s="27"/>
      <c r="H111" s="27"/>
      <c r="I111" s="147">
        <f>P30+(P30*$H30)</f>
        <v>0</v>
      </c>
      <c r="J111" s="221">
        <f>I111+(I111*$H30)</f>
        <v>0</v>
      </c>
      <c r="K111" s="221">
        <f t="shared" si="25"/>
        <v>0</v>
      </c>
      <c r="L111" s="221">
        <f t="shared" si="25"/>
        <v>0</v>
      </c>
      <c r="M111" s="221">
        <f t="shared" si="25"/>
        <v>0</v>
      </c>
      <c r="N111" s="221">
        <f t="shared" si="25"/>
        <v>0</v>
      </c>
      <c r="O111" s="221">
        <f t="shared" si="25"/>
        <v>0</v>
      </c>
      <c r="P111" s="222">
        <f>O111+(O111*$H30)</f>
        <v>0</v>
      </c>
      <c r="Q111" s="44"/>
    </row>
    <row r="112" spans="2:17" x14ac:dyDescent="0.25">
      <c r="B112" s="40"/>
      <c r="C112" s="220" t="s">
        <v>0</v>
      </c>
      <c r="D112" s="27"/>
      <c r="E112" s="27"/>
      <c r="F112" s="27"/>
      <c r="G112" s="27"/>
      <c r="H112" s="27"/>
      <c r="I112" s="147">
        <v>0</v>
      </c>
      <c r="J112" s="221">
        <v>0</v>
      </c>
      <c r="K112" s="221">
        <v>0</v>
      </c>
      <c r="L112" s="221">
        <v>0</v>
      </c>
      <c r="M112" s="221">
        <v>0</v>
      </c>
      <c r="N112" s="221">
        <v>0</v>
      </c>
      <c r="O112" s="221">
        <v>0</v>
      </c>
      <c r="P112" s="222">
        <v>0</v>
      </c>
      <c r="Q112" s="44"/>
    </row>
    <row r="113" spans="2:17" x14ac:dyDescent="0.25">
      <c r="B113" s="40"/>
      <c r="C113" s="220" t="s">
        <v>404</v>
      </c>
      <c r="D113" s="999" t="str">
        <f>IF(D32=0,"",D32)</f>
        <v/>
      </c>
      <c r="E113" s="1000"/>
      <c r="F113" s="1000"/>
      <c r="G113" s="223"/>
      <c r="H113" s="69"/>
      <c r="I113" s="147">
        <f>P32+(P32*$H32)</f>
        <v>0</v>
      </c>
      <c r="J113" s="221">
        <f>I113+(I113*$H32)</f>
        <v>0</v>
      </c>
      <c r="K113" s="221">
        <f t="shared" ref="K113:P114" si="26">J113+(J113*$H32)</f>
        <v>0</v>
      </c>
      <c r="L113" s="221">
        <f t="shared" si="26"/>
        <v>0</v>
      </c>
      <c r="M113" s="221">
        <f t="shared" si="26"/>
        <v>0</v>
      </c>
      <c r="N113" s="221">
        <f t="shared" si="26"/>
        <v>0</v>
      </c>
      <c r="O113" s="221">
        <f t="shared" si="26"/>
        <v>0</v>
      </c>
      <c r="P113" s="222">
        <f t="shared" si="26"/>
        <v>0</v>
      </c>
      <c r="Q113" s="44"/>
    </row>
    <row r="114" spans="2:17" x14ac:dyDescent="0.25">
      <c r="B114" s="40"/>
      <c r="C114" s="129" t="s">
        <v>404</v>
      </c>
      <c r="D114" s="999" t="str">
        <f>IF(D33=0,"",D33)</f>
        <v/>
      </c>
      <c r="E114" s="1000"/>
      <c r="F114" s="1000"/>
      <c r="G114" s="223"/>
      <c r="H114" s="69"/>
      <c r="I114" s="147">
        <f>P33+(P33*$H33)</f>
        <v>0</v>
      </c>
      <c r="J114" s="221">
        <f>I114+(I114*$H33)</f>
        <v>0</v>
      </c>
      <c r="K114" s="221">
        <f t="shared" si="26"/>
        <v>0</v>
      </c>
      <c r="L114" s="221">
        <f t="shared" si="26"/>
        <v>0</v>
      </c>
      <c r="M114" s="221">
        <f t="shared" si="26"/>
        <v>0</v>
      </c>
      <c r="N114" s="221">
        <f t="shared" si="26"/>
        <v>0</v>
      </c>
      <c r="O114" s="221">
        <f t="shared" si="26"/>
        <v>0</v>
      </c>
      <c r="P114" s="222">
        <f t="shared" si="26"/>
        <v>0</v>
      </c>
      <c r="Q114" s="44"/>
    </row>
    <row r="115" spans="2:17" x14ac:dyDescent="0.25">
      <c r="B115" s="40"/>
      <c r="C115" s="69" t="s">
        <v>11</v>
      </c>
      <c r="D115" s="27"/>
      <c r="E115" s="27"/>
      <c r="F115" s="27"/>
      <c r="G115" s="27"/>
      <c r="H115" s="27"/>
      <c r="I115" s="224">
        <f>SUM(I110:I114)</f>
        <v>0</v>
      </c>
      <c r="J115" s="225">
        <f t="shared" ref="J115:O115" si="27">SUM(J110:J114)</f>
        <v>0</v>
      </c>
      <c r="K115" s="225">
        <f t="shared" si="27"/>
        <v>0</v>
      </c>
      <c r="L115" s="225">
        <f t="shared" si="27"/>
        <v>0</v>
      </c>
      <c r="M115" s="225">
        <f t="shared" si="27"/>
        <v>0</v>
      </c>
      <c r="N115" s="225">
        <f t="shared" si="27"/>
        <v>0</v>
      </c>
      <c r="O115" s="225">
        <f t="shared" si="27"/>
        <v>0</v>
      </c>
      <c r="P115" s="226">
        <f>SUM(P110:P114)</f>
        <v>0</v>
      </c>
      <c r="Q115" s="44"/>
    </row>
    <row r="116" spans="2:17" x14ac:dyDescent="0.25">
      <c r="B116" s="40"/>
      <c r="C116" s="69"/>
      <c r="D116" s="27"/>
      <c r="E116" s="27"/>
      <c r="F116" s="27"/>
      <c r="G116" s="27"/>
      <c r="H116" s="27"/>
      <c r="I116" s="227"/>
      <c r="J116" s="228"/>
      <c r="K116" s="228"/>
      <c r="L116" s="228"/>
      <c r="M116" s="228"/>
      <c r="N116" s="228"/>
      <c r="O116" s="228"/>
      <c r="P116" s="229"/>
      <c r="Q116" s="44"/>
    </row>
    <row r="117" spans="2:17" x14ac:dyDescent="0.25">
      <c r="B117" s="40"/>
      <c r="C117" s="69" t="s">
        <v>13</v>
      </c>
      <c r="D117" s="27"/>
      <c r="E117" s="27"/>
      <c r="F117" s="27"/>
      <c r="G117" s="27"/>
      <c r="H117" s="27"/>
      <c r="I117" s="230">
        <v>0</v>
      </c>
      <c r="J117" s="231">
        <v>0</v>
      </c>
      <c r="K117" s="231">
        <v>0</v>
      </c>
      <c r="L117" s="231">
        <v>0</v>
      </c>
      <c r="M117" s="231">
        <v>0</v>
      </c>
      <c r="N117" s="231">
        <v>0</v>
      </c>
      <c r="O117" s="231">
        <v>0</v>
      </c>
      <c r="P117" s="232">
        <v>0</v>
      </c>
      <c r="Q117" s="44"/>
    </row>
    <row r="118" spans="2:17" x14ac:dyDescent="0.25">
      <c r="B118" s="40"/>
      <c r="C118" s="69"/>
      <c r="D118" s="27"/>
      <c r="E118" s="27"/>
      <c r="F118" s="27"/>
      <c r="G118" s="27"/>
      <c r="H118" s="27"/>
      <c r="I118" s="227"/>
      <c r="J118" s="228"/>
      <c r="K118" s="228"/>
      <c r="L118" s="228"/>
      <c r="M118" s="228"/>
      <c r="N118" s="228"/>
      <c r="O118" s="228"/>
      <c r="P118" s="229"/>
      <c r="Q118" s="44"/>
    </row>
    <row r="119" spans="2:17" ht="15.75" thickBot="1" x14ac:dyDescent="0.3">
      <c r="B119" s="40"/>
      <c r="C119" s="80" t="s">
        <v>14</v>
      </c>
      <c r="D119" s="82"/>
      <c r="E119" s="82"/>
      <c r="F119" s="82"/>
      <c r="G119" s="82"/>
      <c r="H119" s="82"/>
      <c r="I119" s="313">
        <f>P38+(P38*$H38)</f>
        <v>0</v>
      </c>
      <c r="J119" s="233">
        <f>I119+(I119*$H38)</f>
        <v>0</v>
      </c>
      <c r="K119" s="233">
        <f t="shared" ref="K119:P119" si="28">J119+(J119*$H38)</f>
        <v>0</v>
      </c>
      <c r="L119" s="233">
        <f t="shared" si="28"/>
        <v>0</v>
      </c>
      <c r="M119" s="233">
        <f t="shared" si="28"/>
        <v>0</v>
      </c>
      <c r="N119" s="233">
        <f t="shared" si="28"/>
        <v>0</v>
      </c>
      <c r="O119" s="233">
        <f t="shared" si="28"/>
        <v>0</v>
      </c>
      <c r="P119" s="314">
        <f t="shared" si="28"/>
        <v>0</v>
      </c>
      <c r="Q119" s="44"/>
    </row>
    <row r="120" spans="2:17" ht="15.75" thickTop="1" x14ac:dyDescent="0.25">
      <c r="B120" s="40"/>
      <c r="C120" s="45" t="s">
        <v>15</v>
      </c>
      <c r="D120" s="27"/>
      <c r="E120" s="27"/>
      <c r="F120" s="27"/>
      <c r="G120" s="27"/>
      <c r="H120" s="27"/>
      <c r="I120" s="234">
        <f>I115+I117+I119</f>
        <v>0</v>
      </c>
      <c r="J120" s="235">
        <f t="shared" ref="J120:O120" si="29">J115+J117+J119</f>
        <v>0</v>
      </c>
      <c r="K120" s="235">
        <f t="shared" si="29"/>
        <v>0</v>
      </c>
      <c r="L120" s="235">
        <f t="shared" si="29"/>
        <v>0</v>
      </c>
      <c r="M120" s="235">
        <f t="shared" si="29"/>
        <v>0</v>
      </c>
      <c r="N120" s="235">
        <f t="shared" si="29"/>
        <v>0</v>
      </c>
      <c r="O120" s="235">
        <f t="shared" si="29"/>
        <v>0</v>
      </c>
      <c r="P120" s="236">
        <f>P115+P117+P119</f>
        <v>0</v>
      </c>
      <c r="Q120" s="44"/>
    </row>
    <row r="121" spans="2:17" x14ac:dyDescent="0.25">
      <c r="B121" s="40"/>
      <c r="C121" s="45"/>
      <c r="D121" s="27"/>
      <c r="E121" s="27"/>
      <c r="F121" s="27"/>
      <c r="G121" s="27"/>
      <c r="H121" s="27"/>
      <c r="I121" s="227"/>
      <c r="J121" s="228"/>
      <c r="K121" s="228"/>
      <c r="L121" s="228"/>
      <c r="M121" s="228"/>
      <c r="N121" s="228"/>
      <c r="O121" s="228"/>
      <c r="P121" s="229"/>
      <c r="Q121" s="44"/>
    </row>
    <row r="122" spans="2:17" x14ac:dyDescent="0.25">
      <c r="B122" s="40"/>
      <c r="C122" s="237" t="s">
        <v>405</v>
      </c>
      <c r="D122" s="27"/>
      <c r="E122" s="27"/>
      <c r="F122" s="27"/>
      <c r="G122" s="27"/>
      <c r="H122" s="27"/>
      <c r="I122" s="238">
        <f>-I115*$H41</f>
        <v>0</v>
      </c>
      <c r="J122" s="239">
        <f t="shared" ref="J122:P122" si="30">-J115*$H41</f>
        <v>0</v>
      </c>
      <c r="K122" s="239">
        <f t="shared" si="30"/>
        <v>0</v>
      </c>
      <c r="L122" s="239">
        <f t="shared" si="30"/>
        <v>0</v>
      </c>
      <c r="M122" s="239">
        <f t="shared" si="30"/>
        <v>0</v>
      </c>
      <c r="N122" s="239">
        <f t="shared" si="30"/>
        <v>0</v>
      </c>
      <c r="O122" s="239">
        <f t="shared" si="30"/>
        <v>0</v>
      </c>
      <c r="P122" s="240">
        <f t="shared" si="30"/>
        <v>0</v>
      </c>
      <c r="Q122" s="44"/>
    </row>
    <row r="123" spans="2:17" ht="15.75" thickBot="1" x14ac:dyDescent="0.3">
      <c r="B123" s="40"/>
      <c r="C123" s="93" t="s">
        <v>406</v>
      </c>
      <c r="D123" s="82"/>
      <c r="E123" s="82"/>
      <c r="F123" s="82"/>
      <c r="G123" s="82"/>
      <c r="H123" s="82"/>
      <c r="I123" s="241">
        <f>-I119*$H42</f>
        <v>0</v>
      </c>
      <c r="J123" s="242">
        <f>-J119*$H42</f>
        <v>0</v>
      </c>
      <c r="K123" s="242">
        <f t="shared" ref="K123:P123" si="31">-K119*$H42</f>
        <v>0</v>
      </c>
      <c r="L123" s="242">
        <f t="shared" si="31"/>
        <v>0</v>
      </c>
      <c r="M123" s="242">
        <f t="shared" si="31"/>
        <v>0</v>
      </c>
      <c r="N123" s="242">
        <f t="shared" si="31"/>
        <v>0</v>
      </c>
      <c r="O123" s="242">
        <f t="shared" si="31"/>
        <v>0</v>
      </c>
      <c r="P123" s="243">
        <f t="shared" si="31"/>
        <v>0</v>
      </c>
      <c r="Q123" s="44"/>
    </row>
    <row r="124" spans="2:17" ht="16.5" thickTop="1" thickBot="1" x14ac:dyDescent="0.3">
      <c r="B124" s="40"/>
      <c r="C124" s="98" t="s">
        <v>16</v>
      </c>
      <c r="D124" s="27"/>
      <c r="E124" s="27"/>
      <c r="F124" s="27"/>
      <c r="G124" s="27"/>
      <c r="H124" s="27"/>
      <c r="I124" s="244">
        <f>I120+I122+I123</f>
        <v>0</v>
      </c>
      <c r="J124" s="245">
        <f t="shared" ref="J124:O124" si="32">J120+J122+J123</f>
        <v>0</v>
      </c>
      <c r="K124" s="246">
        <f t="shared" si="32"/>
        <v>0</v>
      </c>
      <c r="L124" s="246">
        <f t="shared" si="32"/>
        <v>0</v>
      </c>
      <c r="M124" s="246">
        <f t="shared" si="32"/>
        <v>0</v>
      </c>
      <c r="N124" s="246">
        <f t="shared" si="32"/>
        <v>0</v>
      </c>
      <c r="O124" s="246">
        <f t="shared" si="32"/>
        <v>0</v>
      </c>
      <c r="P124" s="247">
        <f>P120+P122+P123</f>
        <v>0</v>
      </c>
      <c r="Q124" s="44"/>
    </row>
    <row r="125" spans="2:17" ht="7.5" customHeight="1" x14ac:dyDescent="0.25">
      <c r="B125" s="40"/>
      <c r="C125" s="46"/>
      <c r="D125" s="46"/>
      <c r="E125" s="46"/>
      <c r="F125" s="46"/>
      <c r="G125" s="46"/>
      <c r="H125" s="46"/>
      <c r="I125" s="46"/>
      <c r="J125" s="46"/>
      <c r="K125" s="46"/>
      <c r="L125" s="46"/>
      <c r="M125" s="46"/>
      <c r="N125" s="46"/>
      <c r="O125" s="46"/>
      <c r="P125" s="46"/>
      <c r="Q125" s="44"/>
    </row>
    <row r="126" spans="2:17" ht="15.75" thickBot="1" x14ac:dyDescent="0.3">
      <c r="B126" s="28"/>
      <c r="C126" s="248" t="s">
        <v>17</v>
      </c>
      <c r="D126" s="103"/>
      <c r="E126" s="103"/>
      <c r="F126" s="103"/>
      <c r="G126" s="103"/>
      <c r="H126" s="103"/>
      <c r="I126" s="103"/>
      <c r="J126" s="103"/>
      <c r="K126" s="103"/>
      <c r="L126" s="103"/>
      <c r="M126" s="104"/>
      <c r="N126" s="103"/>
      <c r="O126" s="103"/>
      <c r="P126" s="103"/>
      <c r="Q126" s="31"/>
    </row>
    <row r="127" spans="2:17" ht="15.75" thickBot="1" x14ac:dyDescent="0.3">
      <c r="B127" s="28"/>
      <c r="C127" s="45" t="s">
        <v>18</v>
      </c>
      <c r="D127" s="23"/>
      <c r="E127" s="69"/>
      <c r="F127" s="46"/>
      <c r="G127" s="46"/>
      <c r="H127" s="23"/>
      <c r="I127" s="41" t="s">
        <v>398</v>
      </c>
      <c r="J127" s="41" t="s">
        <v>399</v>
      </c>
      <c r="K127" s="41" t="s">
        <v>39</v>
      </c>
      <c r="L127" s="41" t="s">
        <v>400</v>
      </c>
      <c r="M127" s="41" t="s">
        <v>401</v>
      </c>
      <c r="N127" s="41" t="s">
        <v>402</v>
      </c>
      <c r="O127" s="41" t="s">
        <v>403</v>
      </c>
      <c r="P127" s="218" t="s">
        <v>40</v>
      </c>
      <c r="Q127" s="22"/>
    </row>
    <row r="128" spans="2:17" x14ac:dyDescent="0.25">
      <c r="B128" s="28"/>
      <c r="C128" s="108" t="s">
        <v>25</v>
      </c>
      <c r="D128" s="109"/>
      <c r="E128" s="110"/>
      <c r="F128" s="109"/>
      <c r="G128" s="109"/>
      <c r="H128" s="110"/>
      <c r="I128" s="114">
        <f t="shared" ref="I128:I148" si="33">P47+($F47*P47)</f>
        <v>0</v>
      </c>
      <c r="J128" s="115">
        <f t="shared" ref="J128:P143" si="34">I128+(I128*$F47)</f>
        <v>0</v>
      </c>
      <c r="K128" s="115">
        <f t="shared" si="34"/>
        <v>0</v>
      </c>
      <c r="L128" s="115">
        <f t="shared" si="34"/>
        <v>0</v>
      </c>
      <c r="M128" s="115">
        <f t="shared" si="34"/>
        <v>0</v>
      </c>
      <c r="N128" s="115">
        <f t="shared" si="34"/>
        <v>0</v>
      </c>
      <c r="O128" s="115">
        <f t="shared" si="34"/>
        <v>0</v>
      </c>
      <c r="P128" s="116">
        <f t="shared" si="34"/>
        <v>0</v>
      </c>
      <c r="Q128" s="22"/>
    </row>
    <row r="129" spans="2:17" x14ac:dyDescent="0.25">
      <c r="B129" s="28"/>
      <c r="C129" s="118" t="s">
        <v>24</v>
      </c>
      <c r="D129" s="119"/>
      <c r="E129" s="120"/>
      <c r="F129" s="119"/>
      <c r="G129" s="119"/>
      <c r="H129" s="120"/>
      <c r="I129" s="124">
        <f t="shared" si="33"/>
        <v>0</v>
      </c>
      <c r="J129" s="125">
        <f t="shared" si="34"/>
        <v>0</v>
      </c>
      <c r="K129" s="125">
        <f t="shared" si="34"/>
        <v>0</v>
      </c>
      <c r="L129" s="125">
        <f t="shared" si="34"/>
        <v>0</v>
      </c>
      <c r="M129" s="125">
        <f t="shared" si="34"/>
        <v>0</v>
      </c>
      <c r="N129" s="125">
        <f t="shared" si="34"/>
        <v>0</v>
      </c>
      <c r="O129" s="125">
        <f t="shared" si="34"/>
        <v>0</v>
      </c>
      <c r="P129" s="126">
        <f t="shared" si="34"/>
        <v>0</v>
      </c>
      <c r="Q129" s="22"/>
    </row>
    <row r="130" spans="2:17" x14ac:dyDescent="0.25">
      <c r="B130" s="28"/>
      <c r="C130" s="118" t="s">
        <v>27</v>
      </c>
      <c r="D130" s="119"/>
      <c r="E130" s="120"/>
      <c r="F130" s="119"/>
      <c r="G130" s="119"/>
      <c r="H130" s="120"/>
      <c r="I130" s="124">
        <f t="shared" si="33"/>
        <v>0</v>
      </c>
      <c r="J130" s="125">
        <f t="shared" si="34"/>
        <v>0</v>
      </c>
      <c r="K130" s="125">
        <f t="shared" si="34"/>
        <v>0</v>
      </c>
      <c r="L130" s="125">
        <f t="shared" si="34"/>
        <v>0</v>
      </c>
      <c r="M130" s="125">
        <f t="shared" si="34"/>
        <v>0</v>
      </c>
      <c r="N130" s="125">
        <f t="shared" si="34"/>
        <v>0</v>
      </c>
      <c r="O130" s="125">
        <f t="shared" si="34"/>
        <v>0</v>
      </c>
      <c r="P130" s="126">
        <f t="shared" si="34"/>
        <v>0</v>
      </c>
      <c r="Q130" s="22"/>
    </row>
    <row r="131" spans="2:17" x14ac:dyDescent="0.25">
      <c r="B131" s="28"/>
      <c r="C131" s="118" t="s">
        <v>53</v>
      </c>
      <c r="D131" s="120"/>
      <c r="E131" s="119"/>
      <c r="F131" s="249"/>
      <c r="G131" s="249"/>
      <c r="H131" s="120"/>
      <c r="I131" s="124">
        <f t="shared" si="33"/>
        <v>0</v>
      </c>
      <c r="J131" s="125">
        <f t="shared" si="34"/>
        <v>0</v>
      </c>
      <c r="K131" s="125">
        <f t="shared" si="34"/>
        <v>0</v>
      </c>
      <c r="L131" s="125">
        <f t="shared" si="34"/>
        <v>0</v>
      </c>
      <c r="M131" s="125">
        <f t="shared" si="34"/>
        <v>0</v>
      </c>
      <c r="N131" s="125">
        <f t="shared" si="34"/>
        <v>0</v>
      </c>
      <c r="O131" s="125">
        <f t="shared" si="34"/>
        <v>0</v>
      </c>
      <c r="P131" s="126">
        <f t="shared" si="34"/>
        <v>0</v>
      </c>
      <c r="Q131" s="22"/>
    </row>
    <row r="132" spans="2:17" x14ac:dyDescent="0.25">
      <c r="B132" s="28"/>
      <c r="C132" s="118" t="s">
        <v>26</v>
      </c>
      <c r="D132" s="119"/>
      <c r="E132" s="120"/>
      <c r="F132" s="119"/>
      <c r="G132" s="119"/>
      <c r="H132" s="120"/>
      <c r="I132" s="124">
        <f t="shared" si="33"/>
        <v>0</v>
      </c>
      <c r="J132" s="125">
        <f t="shared" si="34"/>
        <v>0</v>
      </c>
      <c r="K132" s="125">
        <f t="shared" si="34"/>
        <v>0</v>
      </c>
      <c r="L132" s="125">
        <f t="shared" si="34"/>
        <v>0</v>
      </c>
      <c r="M132" s="125">
        <f t="shared" si="34"/>
        <v>0</v>
      </c>
      <c r="N132" s="125">
        <f t="shared" si="34"/>
        <v>0</v>
      </c>
      <c r="O132" s="125">
        <f t="shared" si="34"/>
        <v>0</v>
      </c>
      <c r="P132" s="126">
        <f t="shared" si="34"/>
        <v>0</v>
      </c>
      <c r="Q132" s="22"/>
    </row>
    <row r="133" spans="2:17" x14ac:dyDescent="0.25">
      <c r="B133" s="28"/>
      <c r="C133" s="118" t="s">
        <v>29</v>
      </c>
      <c r="D133" s="119"/>
      <c r="E133" s="120"/>
      <c r="F133" s="250"/>
      <c r="G133" s="250"/>
      <c r="H133" s="120"/>
      <c r="I133" s="124">
        <f t="shared" si="33"/>
        <v>0</v>
      </c>
      <c r="J133" s="125">
        <f t="shared" si="34"/>
        <v>0</v>
      </c>
      <c r="K133" s="125">
        <f t="shared" si="34"/>
        <v>0</v>
      </c>
      <c r="L133" s="125">
        <f t="shared" si="34"/>
        <v>0</v>
      </c>
      <c r="M133" s="125">
        <f t="shared" si="34"/>
        <v>0</v>
      </c>
      <c r="N133" s="125">
        <f t="shared" si="34"/>
        <v>0</v>
      </c>
      <c r="O133" s="125">
        <f t="shared" si="34"/>
        <v>0</v>
      </c>
      <c r="P133" s="126">
        <f t="shared" si="34"/>
        <v>0</v>
      </c>
      <c r="Q133" s="22"/>
    </row>
    <row r="134" spans="2:17" x14ac:dyDescent="0.25">
      <c r="B134" s="28"/>
      <c r="C134" s="118" t="s">
        <v>28</v>
      </c>
      <c r="D134" s="119"/>
      <c r="E134" s="120"/>
      <c r="F134" s="119"/>
      <c r="G134" s="119"/>
      <c r="H134" s="120"/>
      <c r="I134" s="124">
        <f t="shared" si="33"/>
        <v>0</v>
      </c>
      <c r="J134" s="125">
        <f t="shared" si="34"/>
        <v>0</v>
      </c>
      <c r="K134" s="125">
        <f t="shared" si="34"/>
        <v>0</v>
      </c>
      <c r="L134" s="125">
        <f t="shared" si="34"/>
        <v>0</v>
      </c>
      <c r="M134" s="125">
        <f t="shared" si="34"/>
        <v>0</v>
      </c>
      <c r="N134" s="125">
        <f t="shared" si="34"/>
        <v>0</v>
      </c>
      <c r="O134" s="125">
        <f t="shared" si="34"/>
        <v>0</v>
      </c>
      <c r="P134" s="126">
        <f t="shared" si="34"/>
        <v>0</v>
      </c>
      <c r="Q134" s="22"/>
    </row>
    <row r="135" spans="2:17" x14ac:dyDescent="0.25">
      <c r="B135" s="28"/>
      <c r="C135" s="118" t="s">
        <v>54</v>
      </c>
      <c r="D135" s="120"/>
      <c r="E135" s="119"/>
      <c r="F135" s="249"/>
      <c r="G135" s="249"/>
      <c r="H135" s="120"/>
      <c r="I135" s="124">
        <f t="shared" si="33"/>
        <v>0</v>
      </c>
      <c r="J135" s="125">
        <f t="shared" si="34"/>
        <v>0</v>
      </c>
      <c r="K135" s="125">
        <f t="shared" si="34"/>
        <v>0</v>
      </c>
      <c r="L135" s="125">
        <f t="shared" si="34"/>
        <v>0</v>
      </c>
      <c r="M135" s="125">
        <f t="shared" si="34"/>
        <v>0</v>
      </c>
      <c r="N135" s="125">
        <f t="shared" si="34"/>
        <v>0</v>
      </c>
      <c r="O135" s="125">
        <f t="shared" si="34"/>
        <v>0</v>
      </c>
      <c r="P135" s="126">
        <f t="shared" si="34"/>
        <v>0</v>
      </c>
      <c r="Q135" s="22"/>
    </row>
    <row r="136" spans="2:17" x14ac:dyDescent="0.25">
      <c r="B136" s="28"/>
      <c r="C136" s="118" t="s">
        <v>23</v>
      </c>
      <c r="D136" s="119"/>
      <c r="E136" s="120"/>
      <c r="F136" s="119"/>
      <c r="G136" s="119"/>
      <c r="H136" s="120"/>
      <c r="I136" s="124">
        <f t="shared" si="33"/>
        <v>0</v>
      </c>
      <c r="J136" s="125">
        <f t="shared" si="34"/>
        <v>0</v>
      </c>
      <c r="K136" s="125">
        <f t="shared" si="34"/>
        <v>0</v>
      </c>
      <c r="L136" s="125">
        <f t="shared" si="34"/>
        <v>0</v>
      </c>
      <c r="M136" s="125">
        <f t="shared" si="34"/>
        <v>0</v>
      </c>
      <c r="N136" s="125">
        <f t="shared" si="34"/>
        <v>0</v>
      </c>
      <c r="O136" s="125">
        <f t="shared" si="34"/>
        <v>0</v>
      </c>
      <c r="P136" s="126">
        <f t="shared" si="34"/>
        <v>0</v>
      </c>
      <c r="Q136" s="22"/>
    </row>
    <row r="137" spans="2:17" x14ac:dyDescent="0.25">
      <c r="B137" s="28"/>
      <c r="C137" s="118" t="s">
        <v>55</v>
      </c>
      <c r="D137" s="120"/>
      <c r="E137" s="120"/>
      <c r="F137" s="120"/>
      <c r="G137" s="120"/>
      <c r="H137" s="120"/>
      <c r="I137" s="124">
        <f t="shared" si="33"/>
        <v>0</v>
      </c>
      <c r="J137" s="125">
        <f t="shared" si="34"/>
        <v>0</v>
      </c>
      <c r="K137" s="125">
        <f t="shared" si="34"/>
        <v>0</v>
      </c>
      <c r="L137" s="125">
        <f t="shared" si="34"/>
        <v>0</v>
      </c>
      <c r="M137" s="125">
        <f t="shared" si="34"/>
        <v>0</v>
      </c>
      <c r="N137" s="125">
        <f t="shared" si="34"/>
        <v>0</v>
      </c>
      <c r="O137" s="125">
        <f t="shared" si="34"/>
        <v>0</v>
      </c>
      <c r="P137" s="126">
        <f t="shared" si="34"/>
        <v>0</v>
      </c>
      <c r="Q137" s="22"/>
    </row>
    <row r="138" spans="2:17" x14ac:dyDescent="0.25">
      <c r="B138" s="28"/>
      <c r="C138" s="118" t="s">
        <v>22</v>
      </c>
      <c r="D138" s="119"/>
      <c r="E138" s="120"/>
      <c r="F138" s="119"/>
      <c r="G138" s="119"/>
      <c r="H138" s="120"/>
      <c r="I138" s="124">
        <f t="shared" si="33"/>
        <v>0</v>
      </c>
      <c r="J138" s="125">
        <f t="shared" si="34"/>
        <v>0</v>
      </c>
      <c r="K138" s="125">
        <f t="shared" si="34"/>
        <v>0</v>
      </c>
      <c r="L138" s="125">
        <f t="shared" si="34"/>
        <v>0</v>
      </c>
      <c r="M138" s="125">
        <f t="shared" si="34"/>
        <v>0</v>
      </c>
      <c r="N138" s="125">
        <f t="shared" si="34"/>
        <v>0</v>
      </c>
      <c r="O138" s="125">
        <f t="shared" si="34"/>
        <v>0</v>
      </c>
      <c r="P138" s="126">
        <f t="shared" si="34"/>
        <v>0</v>
      </c>
      <c r="Q138" s="22"/>
    </row>
    <row r="139" spans="2:17" x14ac:dyDescent="0.25">
      <c r="B139" s="28"/>
      <c r="C139" s="118" t="s">
        <v>56</v>
      </c>
      <c r="D139" s="120"/>
      <c r="E139" s="120"/>
      <c r="F139" s="120"/>
      <c r="G139" s="120"/>
      <c r="H139" s="120"/>
      <c r="I139" s="124">
        <f t="shared" si="33"/>
        <v>0</v>
      </c>
      <c r="J139" s="125">
        <f t="shared" si="34"/>
        <v>0</v>
      </c>
      <c r="K139" s="125">
        <f t="shared" si="34"/>
        <v>0</v>
      </c>
      <c r="L139" s="125">
        <f t="shared" si="34"/>
        <v>0</v>
      </c>
      <c r="M139" s="125">
        <f t="shared" si="34"/>
        <v>0</v>
      </c>
      <c r="N139" s="125">
        <f t="shared" si="34"/>
        <v>0</v>
      </c>
      <c r="O139" s="125">
        <f t="shared" si="34"/>
        <v>0</v>
      </c>
      <c r="P139" s="126">
        <f t="shared" si="34"/>
        <v>0</v>
      </c>
      <c r="Q139" s="22"/>
    </row>
    <row r="140" spans="2:17" x14ac:dyDescent="0.25">
      <c r="B140" s="28"/>
      <c r="C140" s="118" t="s">
        <v>57</v>
      </c>
      <c r="D140" s="120"/>
      <c r="E140" s="120"/>
      <c r="F140" s="120"/>
      <c r="G140" s="120"/>
      <c r="H140" s="120"/>
      <c r="I140" s="124">
        <f t="shared" si="33"/>
        <v>0</v>
      </c>
      <c r="J140" s="125">
        <f t="shared" si="34"/>
        <v>0</v>
      </c>
      <c r="K140" s="125">
        <f t="shared" si="34"/>
        <v>0</v>
      </c>
      <c r="L140" s="125">
        <f t="shared" si="34"/>
        <v>0</v>
      </c>
      <c r="M140" s="125">
        <f t="shared" si="34"/>
        <v>0</v>
      </c>
      <c r="N140" s="125">
        <f t="shared" si="34"/>
        <v>0</v>
      </c>
      <c r="O140" s="125">
        <f t="shared" si="34"/>
        <v>0</v>
      </c>
      <c r="P140" s="126">
        <f t="shared" si="34"/>
        <v>0</v>
      </c>
      <c r="Q140" s="22"/>
    </row>
    <row r="141" spans="2:17" x14ac:dyDescent="0.25">
      <c r="B141" s="28"/>
      <c r="C141" s="118" t="s">
        <v>58</v>
      </c>
      <c r="D141" s="120"/>
      <c r="E141" s="120"/>
      <c r="F141" s="120"/>
      <c r="G141" s="120"/>
      <c r="H141" s="120"/>
      <c r="I141" s="124">
        <f t="shared" si="33"/>
        <v>0</v>
      </c>
      <c r="J141" s="125">
        <f t="shared" si="34"/>
        <v>0</v>
      </c>
      <c r="K141" s="125">
        <f t="shared" si="34"/>
        <v>0</v>
      </c>
      <c r="L141" s="125">
        <f t="shared" si="34"/>
        <v>0</v>
      </c>
      <c r="M141" s="125">
        <f t="shared" si="34"/>
        <v>0</v>
      </c>
      <c r="N141" s="125">
        <f t="shared" si="34"/>
        <v>0</v>
      </c>
      <c r="O141" s="125">
        <f t="shared" si="34"/>
        <v>0</v>
      </c>
      <c r="P141" s="126">
        <f t="shared" si="34"/>
        <v>0</v>
      </c>
      <c r="Q141" s="22"/>
    </row>
    <row r="142" spans="2:17" x14ac:dyDescent="0.25">
      <c r="B142" s="28"/>
      <c r="C142" s="118" t="s">
        <v>59</v>
      </c>
      <c r="D142" s="120"/>
      <c r="E142" s="120"/>
      <c r="F142" s="120"/>
      <c r="G142" s="120"/>
      <c r="H142" s="120"/>
      <c r="I142" s="124">
        <f t="shared" si="33"/>
        <v>0</v>
      </c>
      <c r="J142" s="125">
        <f t="shared" si="34"/>
        <v>0</v>
      </c>
      <c r="K142" s="125">
        <f t="shared" si="34"/>
        <v>0</v>
      </c>
      <c r="L142" s="125">
        <f t="shared" si="34"/>
        <v>0</v>
      </c>
      <c r="M142" s="125">
        <f t="shared" si="34"/>
        <v>0</v>
      </c>
      <c r="N142" s="125">
        <f t="shared" si="34"/>
        <v>0</v>
      </c>
      <c r="O142" s="125">
        <f t="shared" si="34"/>
        <v>0</v>
      </c>
      <c r="P142" s="126">
        <f t="shared" si="34"/>
        <v>0</v>
      </c>
      <c r="Q142" s="22"/>
    </row>
    <row r="143" spans="2:17" x14ac:dyDescent="0.25">
      <c r="B143" s="28"/>
      <c r="C143" s="118" t="s">
        <v>20</v>
      </c>
      <c r="D143" s="119"/>
      <c r="E143" s="120"/>
      <c r="F143" s="119"/>
      <c r="G143" s="119"/>
      <c r="H143" s="120"/>
      <c r="I143" s="124">
        <f t="shared" si="33"/>
        <v>0</v>
      </c>
      <c r="J143" s="125">
        <f t="shared" si="34"/>
        <v>0</v>
      </c>
      <c r="K143" s="125">
        <f t="shared" si="34"/>
        <v>0</v>
      </c>
      <c r="L143" s="125">
        <f t="shared" si="34"/>
        <v>0</v>
      </c>
      <c r="M143" s="125">
        <f t="shared" si="34"/>
        <v>0</v>
      </c>
      <c r="N143" s="125">
        <f t="shared" si="34"/>
        <v>0</v>
      </c>
      <c r="O143" s="125">
        <f t="shared" si="34"/>
        <v>0</v>
      </c>
      <c r="P143" s="126">
        <f t="shared" si="34"/>
        <v>0</v>
      </c>
      <c r="Q143" s="22"/>
    </row>
    <row r="144" spans="2:17" x14ac:dyDescent="0.25">
      <c r="B144" s="28"/>
      <c r="C144" s="118" t="s">
        <v>21</v>
      </c>
      <c r="D144" s="119"/>
      <c r="E144" s="120"/>
      <c r="F144" s="119"/>
      <c r="G144" s="119"/>
      <c r="H144" s="120"/>
      <c r="I144" s="124">
        <f t="shared" si="33"/>
        <v>0</v>
      </c>
      <c r="J144" s="125">
        <f t="shared" ref="J144:P148" si="35">I144+(I144*$F63)</f>
        <v>0</v>
      </c>
      <c r="K144" s="125">
        <f t="shared" si="35"/>
        <v>0</v>
      </c>
      <c r="L144" s="125">
        <f t="shared" si="35"/>
        <v>0</v>
      </c>
      <c r="M144" s="125">
        <f t="shared" si="35"/>
        <v>0</v>
      </c>
      <c r="N144" s="125">
        <f t="shared" si="35"/>
        <v>0</v>
      </c>
      <c r="O144" s="125">
        <f t="shared" si="35"/>
        <v>0</v>
      </c>
      <c r="P144" s="126">
        <f t="shared" si="35"/>
        <v>0</v>
      </c>
      <c r="Q144" s="22"/>
    </row>
    <row r="145" spans="2:17" x14ac:dyDescent="0.25">
      <c r="B145" s="28"/>
      <c r="C145" s="118" t="s">
        <v>19</v>
      </c>
      <c r="D145" s="119"/>
      <c r="E145" s="120"/>
      <c r="F145" s="119"/>
      <c r="G145" s="119"/>
      <c r="H145" s="120"/>
      <c r="I145" s="124">
        <f t="shared" si="33"/>
        <v>0</v>
      </c>
      <c r="J145" s="125">
        <f t="shared" si="35"/>
        <v>0</v>
      </c>
      <c r="K145" s="125">
        <f t="shared" si="35"/>
        <v>0</v>
      </c>
      <c r="L145" s="125">
        <f t="shared" si="35"/>
        <v>0</v>
      </c>
      <c r="M145" s="125">
        <f t="shared" si="35"/>
        <v>0</v>
      </c>
      <c r="N145" s="125">
        <f t="shared" si="35"/>
        <v>0</v>
      </c>
      <c r="O145" s="125">
        <f t="shared" si="35"/>
        <v>0</v>
      </c>
      <c r="P145" s="126">
        <f t="shared" si="35"/>
        <v>0</v>
      </c>
      <c r="Q145" s="22"/>
    </row>
    <row r="146" spans="2:17" x14ac:dyDescent="0.25">
      <c r="B146" s="28"/>
      <c r="C146" s="118" t="s">
        <v>60</v>
      </c>
      <c r="D146" s="120"/>
      <c r="E146" s="120"/>
      <c r="F146" s="120"/>
      <c r="G146" s="120"/>
      <c r="H146" s="120"/>
      <c r="I146" s="124">
        <f t="shared" si="33"/>
        <v>0</v>
      </c>
      <c r="J146" s="125">
        <f t="shared" si="35"/>
        <v>0</v>
      </c>
      <c r="K146" s="125">
        <f t="shared" si="35"/>
        <v>0</v>
      </c>
      <c r="L146" s="125">
        <f t="shared" si="35"/>
        <v>0</v>
      </c>
      <c r="M146" s="125">
        <f t="shared" si="35"/>
        <v>0</v>
      </c>
      <c r="N146" s="125">
        <f t="shared" si="35"/>
        <v>0</v>
      </c>
      <c r="O146" s="125">
        <f t="shared" si="35"/>
        <v>0</v>
      </c>
      <c r="P146" s="126">
        <f t="shared" si="35"/>
        <v>0</v>
      </c>
      <c r="Q146" s="22"/>
    </row>
    <row r="147" spans="2:17" x14ac:dyDescent="0.25">
      <c r="B147" s="28"/>
      <c r="C147" s="118" t="s">
        <v>61</v>
      </c>
      <c r="D147" s="120"/>
      <c r="E147" s="120"/>
      <c r="F147" s="120"/>
      <c r="G147" s="120"/>
      <c r="H147" s="120"/>
      <c r="I147" s="124">
        <f t="shared" si="33"/>
        <v>0</v>
      </c>
      <c r="J147" s="125">
        <f t="shared" si="35"/>
        <v>0</v>
      </c>
      <c r="K147" s="125">
        <f t="shared" si="35"/>
        <v>0</v>
      </c>
      <c r="L147" s="125">
        <f t="shared" si="35"/>
        <v>0</v>
      </c>
      <c r="M147" s="125">
        <f t="shared" si="35"/>
        <v>0</v>
      </c>
      <c r="N147" s="125">
        <f t="shared" si="35"/>
        <v>0</v>
      </c>
      <c r="O147" s="125">
        <f t="shared" si="35"/>
        <v>0</v>
      </c>
      <c r="P147" s="126">
        <f t="shared" si="35"/>
        <v>0</v>
      </c>
      <c r="Q147" s="22"/>
    </row>
    <row r="148" spans="2:17" x14ac:dyDescent="0.25">
      <c r="B148" s="28"/>
      <c r="C148" s="1025" t="s">
        <v>414</v>
      </c>
      <c r="D148" s="1025"/>
      <c r="E148" s="1025"/>
      <c r="F148" s="1025"/>
      <c r="G148" s="1025"/>
      <c r="H148" s="1026"/>
      <c r="I148" s="133">
        <f t="shared" si="33"/>
        <v>0</v>
      </c>
      <c r="J148" s="134">
        <f t="shared" si="35"/>
        <v>0</v>
      </c>
      <c r="K148" s="134">
        <f t="shared" si="35"/>
        <v>0</v>
      </c>
      <c r="L148" s="134">
        <f t="shared" si="35"/>
        <v>0</v>
      </c>
      <c r="M148" s="134">
        <f t="shared" si="35"/>
        <v>0</v>
      </c>
      <c r="N148" s="134">
        <f t="shared" si="35"/>
        <v>0</v>
      </c>
      <c r="O148" s="134">
        <f t="shared" si="35"/>
        <v>0</v>
      </c>
      <c r="P148" s="135">
        <f t="shared" si="35"/>
        <v>0</v>
      </c>
      <c r="Q148" s="22"/>
    </row>
    <row r="149" spans="2:17" x14ac:dyDescent="0.25">
      <c r="B149" s="28"/>
      <c r="C149" s="136" t="s">
        <v>30</v>
      </c>
      <c r="D149" s="69"/>
      <c r="E149" s="23"/>
      <c r="F149" s="70"/>
      <c r="G149" s="70"/>
      <c r="H149" s="23"/>
      <c r="I149" s="137">
        <f>SUM(I128:I148)</f>
        <v>0</v>
      </c>
      <c r="J149" s="138">
        <f t="shared" ref="J149:O149" si="36">SUM(J128:J148)</f>
        <v>0</v>
      </c>
      <c r="K149" s="138">
        <f t="shared" si="36"/>
        <v>0</v>
      </c>
      <c r="L149" s="138">
        <f t="shared" si="36"/>
        <v>0</v>
      </c>
      <c r="M149" s="138">
        <f t="shared" si="36"/>
        <v>0</v>
      </c>
      <c r="N149" s="138">
        <f t="shared" si="36"/>
        <v>0</v>
      </c>
      <c r="O149" s="138">
        <f t="shared" si="36"/>
        <v>0</v>
      </c>
      <c r="P149" s="251">
        <f>SUM(P128:P148)</f>
        <v>0</v>
      </c>
      <c r="Q149" s="22"/>
    </row>
    <row r="150" spans="2:17" ht="7.5" customHeight="1" x14ac:dyDescent="0.25">
      <c r="B150" s="28"/>
      <c r="C150" s="136"/>
      <c r="D150" s="69"/>
      <c r="E150" s="23"/>
      <c r="F150" s="70"/>
      <c r="G150" s="70"/>
      <c r="H150" s="23"/>
      <c r="I150" s="141"/>
      <c r="J150" s="142"/>
      <c r="K150" s="142"/>
      <c r="L150" s="142"/>
      <c r="M150" s="142"/>
      <c r="N150" s="142"/>
      <c r="O150" s="142"/>
      <c r="P150" s="143"/>
      <c r="Q150" s="22"/>
    </row>
    <row r="151" spans="2:17" x14ac:dyDescent="0.25">
      <c r="B151" s="28"/>
      <c r="C151" s="252" t="s">
        <v>31</v>
      </c>
      <c r="D151" s="69"/>
      <c r="E151" s="23"/>
      <c r="F151" s="69"/>
      <c r="G151" s="69"/>
      <c r="H151" s="23"/>
      <c r="I151" s="124">
        <f>P70+($F70*P70)</f>
        <v>0</v>
      </c>
      <c r="J151" s="125">
        <f t="shared" ref="J151:P152" si="37">I151+(I151*$F70)</f>
        <v>0</v>
      </c>
      <c r="K151" s="125">
        <f t="shared" si="37"/>
        <v>0</v>
      </c>
      <c r="L151" s="125">
        <f t="shared" si="37"/>
        <v>0</v>
      </c>
      <c r="M151" s="125">
        <f t="shared" si="37"/>
        <v>0</v>
      </c>
      <c r="N151" s="125">
        <f t="shared" si="37"/>
        <v>0</v>
      </c>
      <c r="O151" s="125">
        <f t="shared" si="37"/>
        <v>0</v>
      </c>
      <c r="P151" s="126">
        <f t="shared" si="37"/>
        <v>0</v>
      </c>
      <c r="Q151" s="22"/>
    </row>
    <row r="152" spans="2:17" x14ac:dyDescent="0.25">
      <c r="B152" s="28"/>
      <c r="C152" s="148" t="s">
        <v>32</v>
      </c>
      <c r="D152" s="130"/>
      <c r="E152" s="131"/>
      <c r="F152" s="130"/>
      <c r="G152" s="130"/>
      <c r="H152" s="131"/>
      <c r="I152" s="133">
        <f>P71+($F71*P71)</f>
        <v>0</v>
      </c>
      <c r="J152" s="134">
        <f t="shared" si="37"/>
        <v>0</v>
      </c>
      <c r="K152" s="134">
        <f t="shared" si="37"/>
        <v>0</v>
      </c>
      <c r="L152" s="134">
        <f t="shared" si="37"/>
        <v>0</v>
      </c>
      <c r="M152" s="134">
        <f t="shared" si="37"/>
        <v>0</v>
      </c>
      <c r="N152" s="134">
        <f t="shared" si="37"/>
        <v>0</v>
      </c>
      <c r="O152" s="134">
        <f t="shared" si="37"/>
        <v>0</v>
      </c>
      <c r="P152" s="135">
        <f t="shared" si="37"/>
        <v>0</v>
      </c>
      <c r="Q152" s="22"/>
    </row>
    <row r="153" spans="2:17" x14ac:dyDescent="0.25">
      <c r="B153" s="28"/>
      <c r="C153" s="136" t="s">
        <v>33</v>
      </c>
      <c r="D153" s="69"/>
      <c r="E153" s="69"/>
      <c r="F153" s="69"/>
      <c r="G153" s="69"/>
      <c r="H153" s="23"/>
      <c r="I153" s="137">
        <f>SUM(I151:I152)</f>
        <v>0</v>
      </c>
      <c r="J153" s="138">
        <f t="shared" ref="J153:P153" si="38">SUM(J151:J152)</f>
        <v>0</v>
      </c>
      <c r="K153" s="138">
        <f t="shared" si="38"/>
        <v>0</v>
      </c>
      <c r="L153" s="138">
        <f t="shared" si="38"/>
        <v>0</v>
      </c>
      <c r="M153" s="138">
        <f t="shared" si="38"/>
        <v>0</v>
      </c>
      <c r="N153" s="138">
        <f t="shared" si="38"/>
        <v>0</v>
      </c>
      <c r="O153" s="138">
        <f t="shared" si="38"/>
        <v>0</v>
      </c>
      <c r="P153" s="139">
        <f t="shared" si="38"/>
        <v>0</v>
      </c>
      <c r="Q153" s="22"/>
    </row>
    <row r="154" spans="2:17" ht="7.5" customHeight="1" x14ac:dyDescent="0.25">
      <c r="B154" s="28"/>
      <c r="C154" s="136"/>
      <c r="D154" s="69"/>
      <c r="E154" s="69"/>
      <c r="F154" s="69"/>
      <c r="G154" s="69"/>
      <c r="H154" s="23"/>
      <c r="I154" s="141"/>
      <c r="J154" s="142"/>
      <c r="K154" s="142"/>
      <c r="L154" s="142"/>
      <c r="M154" s="142"/>
      <c r="N154" s="142"/>
      <c r="O154" s="142"/>
      <c r="P154" s="143"/>
      <c r="Q154" s="22"/>
    </row>
    <row r="155" spans="2:17" x14ac:dyDescent="0.25">
      <c r="B155" s="28"/>
      <c r="C155" s="136" t="s">
        <v>34</v>
      </c>
      <c r="D155" s="69"/>
      <c r="E155" s="152"/>
      <c r="F155" s="69"/>
      <c r="G155" s="69"/>
      <c r="H155" s="23"/>
      <c r="I155" s="253">
        <f>P74+($F74*P74)</f>
        <v>0</v>
      </c>
      <c r="J155" s="254">
        <f t="shared" ref="J155:P155" si="39">I155+(I155*$F74)</f>
        <v>0</v>
      </c>
      <c r="K155" s="254">
        <f t="shared" si="39"/>
        <v>0</v>
      </c>
      <c r="L155" s="254">
        <f t="shared" si="39"/>
        <v>0</v>
      </c>
      <c r="M155" s="254">
        <f t="shared" si="39"/>
        <v>0</v>
      </c>
      <c r="N155" s="254">
        <f t="shared" si="39"/>
        <v>0</v>
      </c>
      <c r="O155" s="254">
        <f t="shared" si="39"/>
        <v>0</v>
      </c>
      <c r="P155" s="255">
        <f t="shared" si="39"/>
        <v>0</v>
      </c>
      <c r="Q155" s="22"/>
    </row>
    <row r="156" spans="2:17" ht="7.5" customHeight="1" x14ac:dyDescent="0.25">
      <c r="B156" s="28"/>
      <c r="C156" s="136"/>
      <c r="D156" s="69"/>
      <c r="E156" s="152"/>
      <c r="F156" s="69"/>
      <c r="G156" s="69"/>
      <c r="H156" s="23"/>
      <c r="I156" s="141"/>
      <c r="J156" s="142"/>
      <c r="K156" s="142"/>
      <c r="L156" s="142"/>
      <c r="M156" s="142"/>
      <c r="N156" s="142"/>
      <c r="O156" s="142"/>
      <c r="P156" s="143"/>
      <c r="Q156" s="22"/>
    </row>
    <row r="157" spans="2:17" ht="15.75" thickBot="1" x14ac:dyDescent="0.3">
      <c r="B157" s="28"/>
      <c r="C157" s="159" t="s">
        <v>35</v>
      </c>
      <c r="D157" s="80"/>
      <c r="E157" s="80"/>
      <c r="F157" s="80"/>
      <c r="G157" s="80"/>
      <c r="H157" s="80"/>
      <c r="I157" s="162">
        <f>P76+($F76*P76)</f>
        <v>0</v>
      </c>
      <c r="J157" s="163">
        <f t="shared" ref="J157:P157" si="40">I157+(I157*$F76)</f>
        <v>0</v>
      </c>
      <c r="K157" s="163">
        <f t="shared" si="40"/>
        <v>0</v>
      </c>
      <c r="L157" s="163">
        <f t="shared" si="40"/>
        <v>0</v>
      </c>
      <c r="M157" s="163">
        <f t="shared" si="40"/>
        <v>0</v>
      </c>
      <c r="N157" s="163">
        <f t="shared" si="40"/>
        <v>0</v>
      </c>
      <c r="O157" s="163">
        <f t="shared" si="40"/>
        <v>0</v>
      </c>
      <c r="P157" s="164">
        <f t="shared" si="40"/>
        <v>0</v>
      </c>
      <c r="Q157" s="22"/>
    </row>
    <row r="158" spans="2:17" ht="16.5" thickTop="1" thickBot="1" x14ac:dyDescent="0.3">
      <c r="B158" s="28"/>
      <c r="C158" s="98" t="s">
        <v>36</v>
      </c>
      <c r="D158" s="69"/>
      <c r="E158" s="23"/>
      <c r="F158" s="69"/>
      <c r="G158" s="69"/>
      <c r="H158" s="165"/>
      <c r="I158" s="166">
        <f>I149+I153+I155+I157</f>
        <v>0</v>
      </c>
      <c r="J158" s="167">
        <f t="shared" ref="J158:P158" si="41">J149+J153+J155+J157</f>
        <v>0</v>
      </c>
      <c r="K158" s="167">
        <f t="shared" si="41"/>
        <v>0</v>
      </c>
      <c r="L158" s="167">
        <f t="shared" si="41"/>
        <v>0</v>
      </c>
      <c r="M158" s="167">
        <f t="shared" si="41"/>
        <v>0</v>
      </c>
      <c r="N158" s="167">
        <f t="shared" si="41"/>
        <v>0</v>
      </c>
      <c r="O158" s="167">
        <f t="shared" si="41"/>
        <v>0</v>
      </c>
      <c r="P158" s="168">
        <f t="shared" si="41"/>
        <v>0</v>
      </c>
      <c r="Q158" s="22"/>
    </row>
    <row r="159" spans="2:17" ht="7.5" customHeight="1" thickBot="1" x14ac:dyDescent="0.3">
      <c r="B159" s="28"/>
      <c r="C159" s="69"/>
      <c r="D159" s="69"/>
      <c r="E159" s="69"/>
      <c r="F159" s="69"/>
      <c r="G159" s="69"/>
      <c r="H159" s="69"/>
      <c r="I159" s="169"/>
      <c r="J159" s="169"/>
      <c r="K159" s="169"/>
      <c r="L159" s="169"/>
      <c r="M159" s="169"/>
      <c r="N159" s="169"/>
      <c r="O159" s="169"/>
      <c r="P159" s="169"/>
      <c r="Q159" s="22"/>
    </row>
    <row r="160" spans="2:17" ht="15.75" thickBot="1" x14ac:dyDescent="0.3">
      <c r="B160" s="28"/>
      <c r="C160" s="98" t="s">
        <v>37</v>
      </c>
      <c r="D160" s="69"/>
      <c r="E160" s="69"/>
      <c r="F160" s="69"/>
      <c r="G160" s="69"/>
      <c r="H160" s="69"/>
      <c r="I160" s="170">
        <f>I124-I158</f>
        <v>0</v>
      </c>
      <c r="J160" s="171">
        <f>J124-J158</f>
        <v>0</v>
      </c>
      <c r="K160" s="171">
        <f t="shared" ref="K160:P160" si="42">K124-K158</f>
        <v>0</v>
      </c>
      <c r="L160" s="171">
        <f t="shared" si="42"/>
        <v>0</v>
      </c>
      <c r="M160" s="171">
        <f t="shared" si="42"/>
        <v>0</v>
      </c>
      <c r="N160" s="171">
        <f t="shared" si="42"/>
        <v>0</v>
      </c>
      <c r="O160" s="171">
        <f t="shared" si="42"/>
        <v>0</v>
      </c>
      <c r="P160" s="172">
        <f t="shared" si="42"/>
        <v>0</v>
      </c>
      <c r="Q160" s="22"/>
    </row>
    <row r="161" spans="2:17" x14ac:dyDescent="0.25">
      <c r="B161" s="40"/>
      <c r="C161" s="46"/>
      <c r="D161" s="46"/>
      <c r="E161" s="46"/>
      <c r="F161" s="46"/>
      <c r="G161" s="46"/>
      <c r="H161" s="46"/>
      <c r="I161" s="46"/>
      <c r="J161" s="46"/>
      <c r="K161" s="46"/>
      <c r="L161" s="46"/>
      <c r="M161" s="46"/>
      <c r="N161" s="46"/>
      <c r="O161" s="46"/>
      <c r="P161" s="46"/>
      <c r="Q161" s="44"/>
    </row>
    <row r="162" spans="2:17" ht="15.75" thickBot="1" x14ac:dyDescent="0.3">
      <c r="B162" s="40"/>
      <c r="C162" s="1001" t="s">
        <v>62</v>
      </c>
      <c r="D162" s="1001"/>
      <c r="E162" s="1001"/>
      <c r="F162" s="173"/>
      <c r="G162" s="173"/>
      <c r="H162" s="173"/>
      <c r="I162" s="173"/>
      <c r="J162" s="173"/>
      <c r="K162" s="173"/>
      <c r="L162" s="173"/>
      <c r="M162" s="174"/>
      <c r="N162" s="174"/>
      <c r="O162" s="174"/>
      <c r="P162" s="174"/>
      <c r="Q162" s="44"/>
    </row>
    <row r="163" spans="2:17" ht="15.75" thickBot="1" x14ac:dyDescent="0.3">
      <c r="B163" s="40"/>
      <c r="C163" s="256" t="s">
        <v>72</v>
      </c>
      <c r="D163" s="45"/>
      <c r="E163" s="27"/>
      <c r="F163" s="27"/>
      <c r="G163" s="27"/>
      <c r="H163" s="27"/>
      <c r="I163" s="41" t="s">
        <v>398</v>
      </c>
      <c r="J163" s="257" t="s">
        <v>399</v>
      </c>
      <c r="K163" s="258" t="s">
        <v>39</v>
      </c>
      <c r="L163" s="258" t="s">
        <v>400</v>
      </c>
      <c r="M163" s="258" t="s">
        <v>401</v>
      </c>
      <c r="N163" s="258" t="s">
        <v>402</v>
      </c>
      <c r="O163" s="258" t="s">
        <v>403</v>
      </c>
      <c r="P163" s="259" t="s">
        <v>40</v>
      </c>
      <c r="Q163" s="44"/>
    </row>
    <row r="164" spans="2:17" x14ac:dyDescent="0.25">
      <c r="B164" s="40"/>
      <c r="C164" s="1002" t="str">
        <f>IF(C83="Lender 1","",C83)</f>
        <v>Department of Commerce - Housing Trust Fund</v>
      </c>
      <c r="D164" s="1003"/>
      <c r="E164" s="1003"/>
      <c r="F164" s="1003"/>
      <c r="G164" s="1003"/>
      <c r="H164" s="1004"/>
      <c r="I164" s="176">
        <v>0</v>
      </c>
      <c r="J164" s="260">
        <v>0</v>
      </c>
      <c r="K164" s="260">
        <v>0</v>
      </c>
      <c r="L164" s="260">
        <v>0</v>
      </c>
      <c r="M164" s="260">
        <v>0</v>
      </c>
      <c r="N164" s="260">
        <v>0</v>
      </c>
      <c r="O164" s="260">
        <v>0</v>
      </c>
      <c r="P164" s="261">
        <v>0</v>
      </c>
      <c r="Q164" s="44"/>
    </row>
    <row r="165" spans="2:17" x14ac:dyDescent="0.25">
      <c r="B165" s="40"/>
      <c r="C165" s="1005" t="str">
        <f>IF(C84="Lender 2","",C84)</f>
        <v/>
      </c>
      <c r="D165" s="1006"/>
      <c r="E165" s="1006"/>
      <c r="F165" s="1006"/>
      <c r="G165" s="1006"/>
      <c r="H165" s="1007"/>
      <c r="I165" s="179">
        <v>0</v>
      </c>
      <c r="J165" s="262">
        <v>0</v>
      </c>
      <c r="K165" s="262">
        <v>0</v>
      </c>
      <c r="L165" s="262">
        <v>0</v>
      </c>
      <c r="M165" s="262">
        <v>0</v>
      </c>
      <c r="N165" s="262">
        <v>0</v>
      </c>
      <c r="O165" s="262">
        <v>0</v>
      </c>
      <c r="P165" s="263">
        <v>0</v>
      </c>
      <c r="Q165" s="44"/>
    </row>
    <row r="166" spans="2:17" ht="15.75" thickBot="1" x14ac:dyDescent="0.3">
      <c r="B166" s="40"/>
      <c r="C166" s="989" t="s">
        <v>66</v>
      </c>
      <c r="D166" s="990"/>
      <c r="E166" s="990"/>
      <c r="F166" s="990"/>
      <c r="G166" s="990"/>
      <c r="H166" s="991"/>
      <c r="I166" s="182">
        <v>0</v>
      </c>
      <c r="J166" s="264">
        <v>0</v>
      </c>
      <c r="K166" s="264">
        <v>0</v>
      </c>
      <c r="L166" s="264">
        <v>0</v>
      </c>
      <c r="M166" s="264">
        <v>0</v>
      </c>
      <c r="N166" s="264">
        <v>0</v>
      </c>
      <c r="O166" s="264">
        <v>0</v>
      </c>
      <c r="P166" s="265">
        <v>0</v>
      </c>
      <c r="Q166" s="44"/>
    </row>
    <row r="167" spans="2:17" ht="15.75" thickTop="1" x14ac:dyDescent="0.25">
      <c r="B167" s="40"/>
      <c r="C167" s="27"/>
      <c r="D167" s="27"/>
      <c r="E167" s="185"/>
      <c r="F167" s="186"/>
      <c r="G167" s="186"/>
      <c r="H167" s="187" t="s">
        <v>75</v>
      </c>
      <c r="I167" s="188">
        <f>SUM(I164:I166)</f>
        <v>0</v>
      </c>
      <c r="J167" s="189">
        <f t="shared" ref="J167:P167" si="43">SUM(J164:J166)</f>
        <v>0</v>
      </c>
      <c r="K167" s="189">
        <f t="shared" si="43"/>
        <v>0</v>
      </c>
      <c r="L167" s="189">
        <f t="shared" si="43"/>
        <v>0</v>
      </c>
      <c r="M167" s="189">
        <f t="shared" si="43"/>
        <v>0</v>
      </c>
      <c r="N167" s="189">
        <f t="shared" si="43"/>
        <v>0</v>
      </c>
      <c r="O167" s="189">
        <f t="shared" si="43"/>
        <v>0</v>
      </c>
      <c r="P167" s="190">
        <f t="shared" si="43"/>
        <v>0</v>
      </c>
      <c r="Q167" s="44"/>
    </row>
    <row r="168" spans="2:17" x14ac:dyDescent="0.25">
      <c r="B168" s="40"/>
      <c r="C168" s="27"/>
      <c r="D168" s="27"/>
      <c r="E168" s="27"/>
      <c r="F168" s="293"/>
      <c r="G168" s="293"/>
      <c r="H168" s="293" t="s">
        <v>74</v>
      </c>
      <c r="I168" s="266" t="str">
        <f>IFERROR(I160/I167,"$0 ")</f>
        <v xml:space="preserve">$0 </v>
      </c>
      <c r="J168" s="191" t="str">
        <f t="shared" ref="J168:O168" si="44">IFERROR(J160/J167,"$0 ")</f>
        <v xml:space="preserve">$0 </v>
      </c>
      <c r="K168" s="191" t="str">
        <f t="shared" si="44"/>
        <v xml:space="preserve">$0 </v>
      </c>
      <c r="L168" s="191" t="str">
        <f t="shared" si="44"/>
        <v xml:space="preserve">$0 </v>
      </c>
      <c r="M168" s="191" t="str">
        <f t="shared" si="44"/>
        <v xml:space="preserve">$0 </v>
      </c>
      <c r="N168" s="191" t="str">
        <f t="shared" si="44"/>
        <v xml:space="preserve">$0 </v>
      </c>
      <c r="O168" s="191" t="str">
        <f t="shared" si="44"/>
        <v xml:space="preserve">$0 </v>
      </c>
      <c r="P168" s="192" t="str">
        <f>IFERROR(P160/P167,"$0 ")</f>
        <v xml:space="preserve">$0 </v>
      </c>
      <c r="Q168" s="44"/>
    </row>
    <row r="169" spans="2:17" ht="15.75" thickBot="1" x14ac:dyDescent="0.3">
      <c r="B169" s="40"/>
      <c r="C169" s="27"/>
      <c r="D169" s="27"/>
      <c r="E169" s="979" t="s">
        <v>67</v>
      </c>
      <c r="F169" s="979"/>
      <c r="G169" s="979"/>
      <c r="H169" s="980"/>
      <c r="I169" s="193">
        <f>I160-I167</f>
        <v>0</v>
      </c>
      <c r="J169" s="194">
        <f t="shared" ref="J169:P169" si="45">J160-J167</f>
        <v>0</v>
      </c>
      <c r="K169" s="194">
        <f t="shared" si="45"/>
        <v>0</v>
      </c>
      <c r="L169" s="194">
        <f t="shared" si="45"/>
        <v>0</v>
      </c>
      <c r="M169" s="194">
        <f t="shared" si="45"/>
        <v>0</v>
      </c>
      <c r="N169" s="194">
        <f t="shared" si="45"/>
        <v>0</v>
      </c>
      <c r="O169" s="194">
        <f t="shared" si="45"/>
        <v>0</v>
      </c>
      <c r="P169" s="195">
        <f t="shared" si="45"/>
        <v>0</v>
      </c>
      <c r="Q169" s="44"/>
    </row>
    <row r="170" spans="2:17" ht="15.75" thickBot="1" x14ac:dyDescent="0.3">
      <c r="B170" s="40"/>
      <c r="C170" s="27"/>
      <c r="D170" s="27"/>
      <c r="E170" s="27"/>
      <c r="F170" s="27"/>
      <c r="G170" s="27"/>
      <c r="H170" s="27"/>
      <c r="I170" s="27"/>
      <c r="J170" s="27"/>
      <c r="K170" s="27"/>
      <c r="L170" s="27"/>
      <c r="M170" s="27"/>
      <c r="N170" s="27"/>
      <c r="O170" s="27"/>
      <c r="P170" s="27"/>
      <c r="Q170" s="44"/>
    </row>
    <row r="171" spans="2:17" ht="15.75" thickBot="1" x14ac:dyDescent="0.3">
      <c r="B171" s="40"/>
      <c r="C171" s="256" t="s">
        <v>73</v>
      </c>
      <c r="D171" s="27"/>
      <c r="E171" s="27"/>
      <c r="F171" s="27"/>
      <c r="G171" s="27"/>
      <c r="H171" s="27"/>
      <c r="I171" s="41" t="s">
        <v>398</v>
      </c>
      <c r="J171" s="257" t="s">
        <v>399</v>
      </c>
      <c r="K171" s="258" t="s">
        <v>39</v>
      </c>
      <c r="L171" s="258" t="s">
        <v>400</v>
      </c>
      <c r="M171" s="258" t="s">
        <v>401</v>
      </c>
      <c r="N171" s="258" t="s">
        <v>402</v>
      </c>
      <c r="O171" s="258" t="s">
        <v>403</v>
      </c>
      <c r="P171" s="259" t="s">
        <v>40</v>
      </c>
      <c r="Q171" s="44"/>
    </row>
    <row r="172" spans="2:17" x14ac:dyDescent="0.25">
      <c r="B172" s="40"/>
      <c r="C172" s="983" t="str">
        <f>IF(C91="Lender 4","",C91)</f>
        <v/>
      </c>
      <c r="D172" s="984"/>
      <c r="E172" s="984"/>
      <c r="F172" s="984"/>
      <c r="G172" s="984"/>
      <c r="H172" s="985"/>
      <c r="I172" s="267">
        <v>0</v>
      </c>
      <c r="J172" s="268">
        <v>0</v>
      </c>
      <c r="K172" s="268">
        <v>0</v>
      </c>
      <c r="L172" s="268">
        <v>0</v>
      </c>
      <c r="M172" s="268">
        <v>0</v>
      </c>
      <c r="N172" s="268">
        <v>0</v>
      </c>
      <c r="O172" s="268">
        <v>0</v>
      </c>
      <c r="P172" s="269">
        <v>0</v>
      </c>
      <c r="Q172" s="44"/>
    </row>
    <row r="173" spans="2:17" x14ac:dyDescent="0.25">
      <c r="B173" s="40"/>
      <c r="C173" s="986" t="str">
        <f>IF(C92="Lender 5","",C92)</f>
        <v/>
      </c>
      <c r="D173" s="987"/>
      <c r="E173" s="987"/>
      <c r="F173" s="987"/>
      <c r="G173" s="987"/>
      <c r="H173" s="988"/>
      <c r="I173" s="270">
        <v>0</v>
      </c>
      <c r="J173" s="271">
        <v>0</v>
      </c>
      <c r="K173" s="271">
        <v>0</v>
      </c>
      <c r="L173" s="271">
        <v>0</v>
      </c>
      <c r="M173" s="271">
        <v>0</v>
      </c>
      <c r="N173" s="271">
        <v>0</v>
      </c>
      <c r="O173" s="271">
        <v>0</v>
      </c>
      <c r="P173" s="272">
        <v>0</v>
      </c>
      <c r="Q173" s="44"/>
    </row>
    <row r="174" spans="2:17" x14ac:dyDescent="0.25">
      <c r="B174" s="40"/>
      <c r="C174" s="986" t="str">
        <f>IF(C93="Lender 6","",C93)</f>
        <v/>
      </c>
      <c r="D174" s="987"/>
      <c r="E174" s="987"/>
      <c r="F174" s="987"/>
      <c r="G174" s="987"/>
      <c r="H174" s="988"/>
      <c r="I174" s="270">
        <v>0</v>
      </c>
      <c r="J174" s="271">
        <v>0</v>
      </c>
      <c r="K174" s="271">
        <v>0</v>
      </c>
      <c r="L174" s="271">
        <v>0</v>
      </c>
      <c r="M174" s="271">
        <v>0</v>
      </c>
      <c r="N174" s="271">
        <v>0</v>
      </c>
      <c r="O174" s="271">
        <v>0</v>
      </c>
      <c r="P174" s="272">
        <v>0</v>
      </c>
      <c r="Q174" s="44"/>
    </row>
    <row r="175" spans="2:17" ht="15.75" thickBot="1" x14ac:dyDescent="0.3">
      <c r="B175" s="40"/>
      <c r="C175" s="989" t="s">
        <v>66</v>
      </c>
      <c r="D175" s="990"/>
      <c r="E175" s="990"/>
      <c r="F175" s="990"/>
      <c r="G175" s="990"/>
      <c r="H175" s="991"/>
      <c r="I175" s="273">
        <v>0</v>
      </c>
      <c r="J175" s="274">
        <v>0</v>
      </c>
      <c r="K175" s="274">
        <v>0</v>
      </c>
      <c r="L175" s="274">
        <v>0</v>
      </c>
      <c r="M175" s="274">
        <v>0</v>
      </c>
      <c r="N175" s="274">
        <v>0</v>
      </c>
      <c r="O175" s="274">
        <v>0</v>
      </c>
      <c r="P175" s="275">
        <v>0</v>
      </c>
      <c r="Q175" s="44"/>
    </row>
    <row r="176" spans="2:17" ht="16.5" thickTop="1" thickBot="1" x14ac:dyDescent="0.3">
      <c r="B176" s="40"/>
      <c r="C176" s="276"/>
      <c r="D176" s="277"/>
      <c r="E176" s="979" t="s">
        <v>76</v>
      </c>
      <c r="F176" s="992"/>
      <c r="G176" s="992"/>
      <c r="H176" s="993"/>
      <c r="I176" s="203">
        <f>SUM(I172:I175)</f>
        <v>0</v>
      </c>
      <c r="J176" s="204">
        <f t="shared" ref="J176:P176" si="46">SUM(J172:J175)</f>
        <v>0</v>
      </c>
      <c r="K176" s="204">
        <f t="shared" si="46"/>
        <v>0</v>
      </c>
      <c r="L176" s="204">
        <f t="shared" si="46"/>
        <v>0</v>
      </c>
      <c r="M176" s="204">
        <f t="shared" si="46"/>
        <v>0</v>
      </c>
      <c r="N176" s="204">
        <f t="shared" si="46"/>
        <v>0</v>
      </c>
      <c r="O176" s="204">
        <f t="shared" si="46"/>
        <v>0</v>
      </c>
      <c r="P176" s="205">
        <f t="shared" si="46"/>
        <v>0</v>
      </c>
      <c r="Q176" s="44"/>
    </row>
    <row r="177" spans="2:17" ht="7.5" customHeight="1" thickBot="1" x14ac:dyDescent="0.3">
      <c r="B177" s="40"/>
      <c r="C177" s="46"/>
      <c r="D177" s="293"/>
      <c r="E177" s="27"/>
      <c r="F177" s="27"/>
      <c r="G177" s="27"/>
      <c r="H177" s="27"/>
      <c r="I177" s="27"/>
      <c r="J177" s="27"/>
      <c r="K177" s="27"/>
      <c r="L177" s="27"/>
      <c r="M177" s="27"/>
      <c r="N177" s="27"/>
      <c r="O177" s="27"/>
      <c r="P177" s="27"/>
      <c r="Q177" s="44"/>
    </row>
    <row r="178" spans="2:17" x14ac:dyDescent="0.25">
      <c r="B178" s="40"/>
      <c r="C178" s="46"/>
      <c r="D178" s="293"/>
      <c r="E178" s="979" t="s">
        <v>77</v>
      </c>
      <c r="F178" s="979"/>
      <c r="G178" s="979"/>
      <c r="H178" s="980"/>
      <c r="I178" s="206" t="str">
        <f>IFERROR(I160/(I167+I176),"$0 ")</f>
        <v xml:space="preserve">$0 </v>
      </c>
      <c r="J178" s="207" t="str">
        <f t="shared" ref="J178:P178" si="47">IFERROR(J160/(J167+J176),"$0 ")</f>
        <v xml:space="preserve">$0 </v>
      </c>
      <c r="K178" s="207" t="str">
        <f t="shared" si="47"/>
        <v xml:space="preserve">$0 </v>
      </c>
      <c r="L178" s="207" t="str">
        <f t="shared" si="47"/>
        <v xml:space="preserve">$0 </v>
      </c>
      <c r="M178" s="207" t="str">
        <f t="shared" si="47"/>
        <v xml:space="preserve">$0 </v>
      </c>
      <c r="N178" s="207" t="str">
        <f t="shared" si="47"/>
        <v xml:space="preserve">$0 </v>
      </c>
      <c r="O178" s="207" t="str">
        <f t="shared" si="47"/>
        <v xml:space="preserve">$0 </v>
      </c>
      <c r="P178" s="208" t="str">
        <f t="shared" si="47"/>
        <v xml:space="preserve">$0 </v>
      </c>
      <c r="Q178" s="44"/>
    </row>
    <row r="179" spans="2:17" ht="15.75" thickBot="1" x14ac:dyDescent="0.3">
      <c r="B179" s="40"/>
      <c r="C179" s="278"/>
      <c r="D179" s="293"/>
      <c r="E179" s="979" t="s">
        <v>78</v>
      </c>
      <c r="F179" s="981"/>
      <c r="G179" s="981"/>
      <c r="H179" s="982"/>
      <c r="I179" s="209">
        <f>I169-I176</f>
        <v>0</v>
      </c>
      <c r="J179" s="210">
        <f t="shared" ref="J179:O179" si="48">J169-J176</f>
        <v>0</v>
      </c>
      <c r="K179" s="210">
        <f t="shared" si="48"/>
        <v>0</v>
      </c>
      <c r="L179" s="210">
        <f t="shared" si="48"/>
        <v>0</v>
      </c>
      <c r="M179" s="210">
        <f t="shared" si="48"/>
        <v>0</v>
      </c>
      <c r="N179" s="210">
        <f t="shared" si="48"/>
        <v>0</v>
      </c>
      <c r="O179" s="210">
        <f t="shared" si="48"/>
        <v>0</v>
      </c>
      <c r="P179" s="309">
        <f>P169-P176</f>
        <v>0</v>
      </c>
      <c r="Q179" s="44"/>
    </row>
    <row r="180" spans="2:17" ht="9" customHeight="1" thickBot="1" x14ac:dyDescent="0.3">
      <c r="B180" s="279"/>
      <c r="C180" s="280"/>
      <c r="D180" s="280"/>
      <c r="E180" s="280"/>
      <c r="F180" s="280"/>
      <c r="G180" s="280"/>
      <c r="H180" s="280"/>
      <c r="I180" s="280"/>
      <c r="J180" s="280"/>
      <c r="K180" s="280"/>
      <c r="L180" s="280"/>
      <c r="M180" s="280"/>
      <c r="N180" s="280"/>
      <c r="O180" s="280"/>
      <c r="P180" s="280"/>
      <c r="Q180" s="281"/>
    </row>
    <row r="181" spans="2:17" x14ac:dyDescent="0.25">
      <c r="B181" s="24"/>
      <c r="C181" s="24"/>
      <c r="D181" s="24"/>
      <c r="E181" s="24"/>
      <c r="F181" s="24"/>
      <c r="G181" s="24"/>
      <c r="H181" s="24"/>
      <c r="I181" s="24"/>
      <c r="J181" s="24"/>
      <c r="K181" s="24"/>
      <c r="L181" s="24"/>
      <c r="M181" s="24"/>
      <c r="N181" s="24"/>
      <c r="O181" s="24"/>
      <c r="P181" s="24"/>
      <c r="Q181" s="24"/>
    </row>
  </sheetData>
  <sheetProtection algorithmName="SHA-512" hashValue="ByHTMTxDJZ45nYeak0hGPQCdP41zVne8sU8TJthJFxyWSndi0ahlx8RhISZ12wj9Rzy99NBBr2nkVU9rEb69BQ==" saltValue="iGGywCC0RrZIax18lA6vZQ==" spinCount="100000" sheet="1" objects="1" scenarios="1" formatCells="0" formatColumns="0" formatRows="0" insertRows="0" selectLockedCells="1"/>
  <mergeCells count="47">
    <mergeCell ref="C67:E67"/>
    <mergeCell ref="C148:H148"/>
    <mergeCell ref="B2:Q2"/>
    <mergeCell ref="D33:F33"/>
    <mergeCell ref="E22:J22"/>
    <mergeCell ref="M22:N22"/>
    <mergeCell ref="E24:J24"/>
    <mergeCell ref="M24:N24"/>
    <mergeCell ref="D32:F32"/>
    <mergeCell ref="C81:E81"/>
    <mergeCell ref="H82:I82"/>
    <mergeCell ref="C83:G83"/>
    <mergeCell ref="H83:I83"/>
    <mergeCell ref="C84:G84"/>
    <mergeCell ref="H84:I84"/>
    <mergeCell ref="C85:G85"/>
    <mergeCell ref="H85:I85"/>
    <mergeCell ref="F88:I88"/>
    <mergeCell ref="H90:I90"/>
    <mergeCell ref="C91:G91"/>
    <mergeCell ref="H91:I91"/>
    <mergeCell ref="C92:G92"/>
    <mergeCell ref="H92:I92"/>
    <mergeCell ref="C93:G93"/>
    <mergeCell ref="H93:I93"/>
    <mergeCell ref="C94:G94"/>
    <mergeCell ref="H94:I94"/>
    <mergeCell ref="C166:H166"/>
    <mergeCell ref="F95:I95"/>
    <mergeCell ref="F97:I97"/>
    <mergeCell ref="F98:I98"/>
    <mergeCell ref="C101:P101"/>
    <mergeCell ref="M103:N103"/>
    <mergeCell ref="M105:N105"/>
    <mergeCell ref="D113:F113"/>
    <mergeCell ref="D114:F114"/>
    <mergeCell ref="C162:E162"/>
    <mergeCell ref="C164:H164"/>
    <mergeCell ref="C165:H165"/>
    <mergeCell ref="E178:H178"/>
    <mergeCell ref="E179:H179"/>
    <mergeCell ref="E169:H169"/>
    <mergeCell ref="C172:H172"/>
    <mergeCell ref="C173:H173"/>
    <mergeCell ref="C174:H174"/>
    <mergeCell ref="C175:H175"/>
    <mergeCell ref="E176:H176"/>
  </mergeCells>
  <conditionalFormatting sqref="M22">
    <cfRule type="cellIs" dxfId="4" priority="3" operator="equal">
      <formula>"X"</formula>
    </cfRule>
  </conditionalFormatting>
  <conditionalFormatting sqref="M103">
    <cfRule type="cellIs" dxfId="3" priority="2" operator="equal">
      <formula>"X"</formula>
    </cfRule>
  </conditionalFormatting>
  <conditionalFormatting sqref="M105">
    <cfRule type="cellIs" dxfId="2" priority="1" operator="equal">
      <formula>"X"</formula>
    </cfRule>
  </conditionalFormatting>
  <pageMargins left="0.7" right="0.7" top="0.75" bottom="0.75" header="0.3" footer="0.3"/>
  <pageSetup scale="59" fitToHeight="2" orientation="portrait" r:id="rId1"/>
  <headerFooter>
    <oddFooter>&amp;LForm 8E-U
Operating Pro Forma Update&amp;CCFA Forms&amp;REdition: 2015
Version: 1.0</oddFooter>
  </headerFooter>
  <rowBreaks count="1" manualBreakCount="1">
    <brk id="99" min="1"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B1:AA45"/>
  <sheetViews>
    <sheetView showGridLines="0" showRowColHeaders="0" zoomScale="110" zoomScaleNormal="110" workbookViewId="0">
      <selection activeCell="K25" sqref="K25"/>
    </sheetView>
  </sheetViews>
  <sheetFormatPr defaultColWidth="9.140625" defaultRowHeight="12.75" x14ac:dyDescent="0.2"/>
  <cols>
    <col min="1" max="1" width="2.5703125" style="1" customWidth="1"/>
    <col min="2" max="2" width="2.7109375" style="1" customWidth="1"/>
    <col min="3" max="3" width="3.42578125" style="1" customWidth="1"/>
    <col min="4" max="4" width="4.7109375" style="1" customWidth="1"/>
    <col min="5" max="5" width="3.140625" style="1" customWidth="1"/>
    <col min="6" max="6" width="6.5703125" style="1" customWidth="1"/>
    <col min="7" max="7" width="6.28515625" style="1" customWidth="1"/>
    <col min="8" max="8" width="4.5703125" style="1" customWidth="1"/>
    <col min="9" max="9" width="3.140625" style="1" customWidth="1"/>
    <col min="10" max="10" width="9.5703125" style="1" customWidth="1"/>
    <col min="11" max="11" width="4.7109375" style="1" customWidth="1"/>
    <col min="12" max="13" width="3.140625" style="1" customWidth="1"/>
    <col min="14" max="14" width="10" style="1" customWidth="1"/>
    <col min="15" max="15" width="9.28515625" style="1" customWidth="1"/>
    <col min="16" max="16" width="4.7109375" style="1" customWidth="1"/>
    <col min="17" max="17" width="3.140625" style="1" customWidth="1"/>
    <col min="18" max="19" width="4.28515625" style="1" customWidth="1"/>
    <col min="20" max="20" width="3.5703125" style="1" customWidth="1"/>
    <col min="21" max="21" width="4.140625" style="1" customWidth="1"/>
    <col min="22" max="22" width="3.140625" style="1" customWidth="1"/>
    <col min="23" max="23" width="5" style="1" customWidth="1"/>
    <col min="24" max="24" width="3.42578125" style="514" customWidth="1"/>
    <col min="25" max="25" width="2.7109375" style="1" customWidth="1"/>
    <col min="26" max="26" width="2.5703125" style="1" customWidth="1"/>
    <col min="27" max="16384" width="9.140625" style="1"/>
  </cols>
  <sheetData>
    <row r="1" spans="2:27" x14ac:dyDescent="0.2">
      <c r="B1" s="12"/>
      <c r="C1" s="12"/>
      <c r="D1" s="12"/>
      <c r="E1" s="12"/>
      <c r="F1" s="12"/>
      <c r="G1" s="12"/>
      <c r="H1" s="12"/>
      <c r="I1" s="12"/>
      <c r="J1" s="12"/>
      <c r="K1" s="12"/>
      <c r="L1" s="12"/>
      <c r="M1" s="12"/>
      <c r="N1" s="12"/>
      <c r="O1" s="12"/>
      <c r="P1" s="12"/>
      <c r="Q1" s="12"/>
      <c r="R1" s="12"/>
      <c r="S1" s="12"/>
      <c r="T1" s="12"/>
      <c r="U1" s="12"/>
      <c r="V1" s="12"/>
      <c r="W1" s="12"/>
      <c r="X1" s="456"/>
      <c r="Y1" s="12"/>
      <c r="Z1" s="12"/>
      <c r="AA1" s="14"/>
    </row>
    <row r="2" spans="2:27" ht="15" customHeight="1" thickBot="1" x14ac:dyDescent="0.25">
      <c r="B2" s="733"/>
      <c r="C2" s="733"/>
      <c r="D2" s="733"/>
      <c r="E2" s="733"/>
      <c r="F2" s="733"/>
      <c r="G2" s="733"/>
      <c r="H2" s="733"/>
      <c r="I2" s="733"/>
      <c r="J2" s="733"/>
      <c r="K2" s="462"/>
      <c r="L2" s="462"/>
      <c r="M2" s="13"/>
      <c r="N2" s="13"/>
      <c r="O2" s="456"/>
      <c r="P2" s="456"/>
      <c r="Q2" s="456"/>
      <c r="R2" s="456"/>
      <c r="S2" s="456"/>
      <c r="T2" s="456"/>
      <c r="U2" s="456"/>
      <c r="V2" s="456"/>
      <c r="W2" s="456"/>
      <c r="X2" s="456"/>
      <c r="Y2" s="456"/>
      <c r="Z2" s="12"/>
      <c r="AA2" s="14"/>
    </row>
    <row r="3" spans="2:27" s="493" customFormat="1" ht="21" customHeight="1" x14ac:dyDescent="0.2">
      <c r="B3" s="609"/>
      <c r="C3" s="1041" t="s">
        <v>817</v>
      </c>
      <c r="D3" s="1042"/>
      <c r="E3" s="1042"/>
      <c r="F3" s="1042"/>
      <c r="G3" s="1042"/>
      <c r="H3" s="1042"/>
      <c r="I3" s="1042"/>
      <c r="J3" s="1042"/>
      <c r="K3" s="1042"/>
      <c r="L3" s="1042"/>
      <c r="M3" s="1042"/>
      <c r="N3" s="1042"/>
      <c r="O3" s="1042"/>
      <c r="P3" s="1042"/>
      <c r="Q3" s="1042"/>
      <c r="R3" s="1042"/>
      <c r="S3" s="1042"/>
      <c r="T3" s="1042"/>
      <c r="U3" s="1042"/>
      <c r="V3" s="1042"/>
      <c r="W3" s="1042"/>
      <c r="X3" s="1043"/>
      <c r="Y3" s="610"/>
      <c r="Z3" s="491"/>
      <c r="AA3" s="492"/>
    </row>
    <row r="4" spans="2:27" s="493" customFormat="1" ht="9" customHeight="1" x14ac:dyDescent="0.2">
      <c r="B4" s="609"/>
      <c r="C4" s="1044"/>
      <c r="D4" s="1045"/>
      <c r="E4" s="1045"/>
      <c r="F4" s="1045"/>
      <c r="G4" s="1045"/>
      <c r="H4" s="1045"/>
      <c r="I4" s="1045"/>
      <c r="J4" s="1045"/>
      <c r="K4" s="1045"/>
      <c r="L4" s="1045"/>
      <c r="M4" s="1045"/>
      <c r="N4" s="1045"/>
      <c r="O4" s="1045"/>
      <c r="P4" s="1045"/>
      <c r="Q4" s="1045"/>
      <c r="R4" s="1045"/>
      <c r="S4" s="1045"/>
      <c r="T4" s="1045"/>
      <c r="U4" s="1045"/>
      <c r="V4" s="1045"/>
      <c r="W4" s="1045"/>
      <c r="X4" s="1046"/>
      <c r="Y4" s="610"/>
      <c r="Z4" s="491"/>
      <c r="AA4" s="492"/>
    </row>
    <row r="5" spans="2:27" s="483" customFormat="1" ht="21" customHeight="1" x14ac:dyDescent="0.25">
      <c r="B5" s="752"/>
      <c r="C5" s="1044"/>
      <c r="D5" s="1045"/>
      <c r="E5" s="1045"/>
      <c r="F5" s="1045"/>
      <c r="G5" s="1045"/>
      <c r="H5" s="1045"/>
      <c r="I5" s="1045"/>
      <c r="J5" s="1045"/>
      <c r="K5" s="1045"/>
      <c r="L5" s="1045"/>
      <c r="M5" s="1045"/>
      <c r="N5" s="1045"/>
      <c r="O5" s="1045"/>
      <c r="P5" s="1045"/>
      <c r="Q5" s="1045"/>
      <c r="R5" s="1045"/>
      <c r="S5" s="1045"/>
      <c r="T5" s="1045"/>
      <c r="U5" s="1045"/>
      <c r="V5" s="1045"/>
      <c r="W5" s="1045"/>
      <c r="X5" s="1046"/>
      <c r="Y5" s="480"/>
      <c r="Z5" s="481"/>
      <c r="AA5" s="482"/>
    </row>
    <row r="6" spans="2:27" s="493" customFormat="1" ht="9" customHeight="1" thickBot="1" x14ac:dyDescent="0.25">
      <c r="B6" s="609"/>
      <c r="C6" s="1047"/>
      <c r="D6" s="1048"/>
      <c r="E6" s="1048"/>
      <c r="F6" s="1048"/>
      <c r="G6" s="1048"/>
      <c r="H6" s="1048"/>
      <c r="I6" s="1048"/>
      <c r="J6" s="1048"/>
      <c r="K6" s="1048"/>
      <c r="L6" s="1048"/>
      <c r="M6" s="1048"/>
      <c r="N6" s="1048"/>
      <c r="O6" s="1048"/>
      <c r="P6" s="1048"/>
      <c r="Q6" s="1048"/>
      <c r="R6" s="1048"/>
      <c r="S6" s="1048"/>
      <c r="T6" s="1048"/>
      <c r="U6" s="1048"/>
      <c r="V6" s="1048"/>
      <c r="W6" s="1048"/>
      <c r="X6" s="1049"/>
      <c r="Y6" s="610"/>
      <c r="Z6" s="491"/>
      <c r="AA6" s="492"/>
    </row>
    <row r="7" spans="2:27" ht="9" customHeight="1" x14ac:dyDescent="0.25">
      <c r="B7" s="733"/>
      <c r="C7" s="462"/>
      <c r="D7" s="738"/>
      <c r="E7" s="738"/>
      <c r="F7" s="734"/>
      <c r="G7" s="734"/>
      <c r="H7" s="734"/>
      <c r="I7" s="736"/>
      <c r="J7" s="736"/>
      <c r="K7" s="736"/>
      <c r="L7" s="736"/>
      <c r="M7" s="736"/>
      <c r="N7" s="736"/>
      <c r="O7" s="736"/>
      <c r="P7" s="517"/>
      <c r="Q7" s="517"/>
      <c r="R7" s="517"/>
      <c r="S7" s="517"/>
      <c r="T7" s="517"/>
      <c r="U7" s="517"/>
      <c r="V7" s="517"/>
      <c r="W7" s="517"/>
      <c r="X7" s="456"/>
      <c r="Y7" s="456"/>
      <c r="Z7" s="12"/>
      <c r="AA7" s="14"/>
    </row>
    <row r="8" spans="2:27" ht="21" customHeight="1" x14ac:dyDescent="0.25">
      <c r="B8" s="733"/>
      <c r="C8" s="462"/>
      <c r="D8" s="786"/>
      <c r="E8" s="786"/>
      <c r="F8" s="786"/>
      <c r="G8" s="786"/>
      <c r="H8" s="786"/>
      <c r="I8" s="786"/>
      <c r="J8" s="786"/>
      <c r="K8" s="786"/>
      <c r="L8" s="786"/>
      <c r="M8" s="786"/>
      <c r="N8" s="786"/>
      <c r="O8" s="747"/>
      <c r="P8" s="747"/>
      <c r="Q8" s="747"/>
      <c r="R8" s="778"/>
      <c r="S8" s="779"/>
      <c r="T8" s="606"/>
      <c r="U8" s="780"/>
      <c r="V8" s="780"/>
      <c r="W8" s="780"/>
      <c r="X8" s="781"/>
      <c r="Y8" s="12"/>
      <c r="Z8" s="12"/>
      <c r="AA8" s="14"/>
    </row>
    <row r="9" spans="2:27" ht="6" customHeight="1" x14ac:dyDescent="0.25">
      <c r="B9" s="733"/>
      <c r="C9" s="462"/>
      <c r="D9" s="2"/>
      <c r="E9" s="782"/>
      <c r="F9" s="782"/>
      <c r="G9" s="782"/>
      <c r="H9" s="782"/>
      <c r="I9" s="782"/>
      <c r="J9" s="782"/>
      <c r="K9" s="782"/>
      <c r="L9" s="782"/>
      <c r="M9" s="782"/>
      <c r="N9" s="782"/>
      <c r="O9" s="783"/>
      <c r="P9" s="784"/>
      <c r="Q9" s="784"/>
      <c r="R9" s="784"/>
      <c r="S9" s="784"/>
      <c r="T9" s="784"/>
      <c r="U9" s="784"/>
      <c r="V9" s="784"/>
      <c r="W9" s="780"/>
      <c r="X9" s="781"/>
      <c r="Y9" s="12"/>
      <c r="Z9" s="12"/>
      <c r="AA9" s="14"/>
    </row>
    <row r="10" spans="2:27" ht="21" customHeight="1" x14ac:dyDescent="0.25">
      <c r="B10" s="733"/>
      <c r="C10" s="462"/>
      <c r="D10" s="2"/>
      <c r="E10" s="782"/>
      <c r="F10" s="782"/>
      <c r="G10" s="782"/>
      <c r="H10" s="782"/>
      <c r="I10" s="782"/>
      <c r="J10" s="782"/>
      <c r="K10" s="782"/>
      <c r="L10" s="782"/>
      <c r="M10" s="782"/>
      <c r="N10" s="782"/>
      <c r="O10" s="783"/>
      <c r="P10" s="792"/>
      <c r="Q10" s="792"/>
      <c r="R10" s="792"/>
      <c r="S10" s="792"/>
      <c r="T10" s="792"/>
      <c r="U10" s="792"/>
      <c r="V10" s="790"/>
      <c r="W10" s="790"/>
      <c r="X10" s="781"/>
      <c r="Y10" s="12"/>
      <c r="Z10" s="12"/>
      <c r="AA10" s="14"/>
    </row>
    <row r="11" spans="2:27" ht="6" customHeight="1" x14ac:dyDescent="0.25">
      <c r="B11" s="733"/>
      <c r="C11" s="462"/>
      <c r="D11" s="2"/>
      <c r="E11" s="782"/>
      <c r="F11" s="782"/>
      <c r="G11" s="782"/>
      <c r="H11" s="782"/>
      <c r="I11" s="782"/>
      <c r="J11" s="782"/>
      <c r="K11" s="782"/>
      <c r="L11" s="782"/>
      <c r="M11" s="782"/>
      <c r="N11" s="782"/>
      <c r="O11" s="783"/>
      <c r="P11" s="784"/>
      <c r="Q11" s="784"/>
      <c r="R11" s="784"/>
      <c r="S11" s="784"/>
      <c r="T11" s="784"/>
      <c r="U11" s="784"/>
      <c r="V11" s="784"/>
      <c r="W11" s="780"/>
      <c r="X11" s="781"/>
      <c r="Y11" s="12"/>
      <c r="Z11" s="12"/>
      <c r="AA11" s="14"/>
    </row>
    <row r="12" spans="2:27" ht="15.75" customHeight="1" x14ac:dyDescent="0.25">
      <c r="B12" s="733"/>
      <c r="C12" s="462"/>
      <c r="D12" s="2"/>
      <c r="E12" s="782"/>
      <c r="F12" s="782"/>
      <c r="G12" s="782"/>
      <c r="H12" s="782"/>
      <c r="I12" s="782"/>
      <c r="J12" s="782"/>
      <c r="K12" s="782"/>
      <c r="L12" s="782"/>
      <c r="M12" s="782"/>
      <c r="N12" s="782"/>
      <c r="O12" s="783"/>
      <c r="P12" s="784"/>
      <c r="Q12" s="784"/>
      <c r="R12" s="784"/>
      <c r="S12" s="784"/>
      <c r="T12" s="784"/>
      <c r="U12" s="784"/>
      <c r="V12" s="784"/>
      <c r="W12" s="780"/>
      <c r="X12" s="781"/>
      <c r="Y12" s="12"/>
      <c r="Z12" s="12"/>
      <c r="AA12" s="14"/>
    </row>
    <row r="13" spans="2:27" ht="21" customHeight="1" x14ac:dyDescent="0.25">
      <c r="B13" s="733"/>
      <c r="C13" s="462"/>
      <c r="D13" s="786"/>
      <c r="E13" s="786"/>
      <c r="F13" s="786"/>
      <c r="G13" s="786"/>
      <c r="H13" s="786"/>
      <c r="I13" s="786"/>
      <c r="J13" s="786"/>
      <c r="K13" s="786"/>
      <c r="L13" s="786"/>
      <c r="M13" s="786"/>
      <c r="N13" s="785"/>
      <c r="O13" s="747"/>
      <c r="P13" s="747"/>
      <c r="Q13" s="747"/>
      <c r="R13" s="778"/>
      <c r="S13" s="779"/>
      <c r="T13" s="606"/>
      <c r="U13" s="780"/>
      <c r="V13" s="780"/>
      <c r="W13" s="780"/>
      <c r="X13" s="781"/>
      <c r="Y13" s="12"/>
      <c r="Z13" s="12"/>
      <c r="AA13" s="14"/>
    </row>
    <row r="14" spans="2:27" ht="6" customHeight="1" x14ac:dyDescent="0.25">
      <c r="B14" s="733"/>
      <c r="C14" s="462"/>
      <c r="D14" s="786"/>
      <c r="E14" s="786"/>
      <c r="F14" s="786"/>
      <c r="G14" s="786"/>
      <c r="H14" s="786"/>
      <c r="I14" s="786"/>
      <c r="J14" s="786"/>
      <c r="K14" s="786"/>
      <c r="L14" s="786"/>
      <c r="M14" s="786"/>
      <c r="N14" s="786"/>
      <c r="O14" s="786"/>
      <c r="P14" s="786"/>
      <c r="Q14" s="786"/>
      <c r="R14" s="786"/>
      <c r="S14" s="786"/>
      <c r="T14" s="786"/>
      <c r="U14" s="786"/>
      <c r="V14" s="786"/>
      <c r="W14" s="786"/>
      <c r="X14" s="12"/>
      <c r="Y14" s="12"/>
      <c r="Z14" s="12"/>
      <c r="AA14" s="14"/>
    </row>
    <row r="15" spans="2:27" ht="21" customHeight="1" x14ac:dyDescent="0.25">
      <c r="B15" s="733"/>
      <c r="C15" s="462"/>
      <c r="D15" s="2"/>
      <c r="E15" s="782"/>
      <c r="F15" s="782"/>
      <c r="G15" s="782"/>
      <c r="H15" s="782"/>
      <c r="I15" s="782"/>
      <c r="J15" s="782"/>
      <c r="K15" s="782"/>
      <c r="L15" s="782"/>
      <c r="M15" s="782"/>
      <c r="N15" s="782"/>
      <c r="O15" s="783"/>
      <c r="P15" s="792"/>
      <c r="Q15" s="792"/>
      <c r="R15" s="792"/>
      <c r="S15" s="792"/>
      <c r="T15" s="792"/>
      <c r="U15" s="792"/>
      <c r="V15" s="790"/>
      <c r="W15" s="790"/>
      <c r="X15" s="781"/>
      <c r="Y15" s="12"/>
      <c r="Z15" s="12"/>
      <c r="AA15" s="14"/>
    </row>
    <row r="16" spans="2:27" ht="6" customHeight="1" x14ac:dyDescent="0.25">
      <c r="B16" s="733"/>
      <c r="C16" s="462"/>
      <c r="D16" s="785"/>
      <c r="E16" s="785"/>
      <c r="F16" s="785"/>
      <c r="G16" s="785"/>
      <c r="H16" s="785"/>
      <c r="I16" s="785"/>
      <c r="J16" s="785"/>
      <c r="K16" s="785"/>
      <c r="L16" s="785"/>
      <c r="M16" s="785"/>
      <c r="N16" s="785"/>
      <c r="O16" s="785"/>
      <c r="P16" s="785"/>
      <c r="Q16" s="785"/>
      <c r="R16" s="2"/>
      <c r="S16" s="2"/>
      <c r="T16" s="2"/>
      <c r="U16" s="2"/>
      <c r="V16" s="2"/>
      <c r="W16" s="2"/>
      <c r="X16" s="12"/>
      <c r="Y16" s="12"/>
      <c r="Z16" s="12"/>
      <c r="AA16" s="14"/>
    </row>
    <row r="17" spans="2:27" ht="6" customHeight="1" x14ac:dyDescent="0.25">
      <c r="B17" s="733"/>
      <c r="C17" s="462"/>
      <c r="D17" s="785"/>
      <c r="E17" s="785"/>
      <c r="F17" s="785"/>
      <c r="G17" s="785"/>
      <c r="H17" s="785"/>
      <c r="I17" s="785"/>
      <c r="J17" s="785"/>
      <c r="K17" s="785"/>
      <c r="L17" s="785"/>
      <c r="M17" s="785"/>
      <c r="N17" s="785"/>
      <c r="O17" s="785"/>
      <c r="P17" s="785"/>
      <c r="Q17" s="785"/>
      <c r="R17" s="2"/>
      <c r="S17" s="2"/>
      <c r="T17" s="2"/>
      <c r="U17" s="2"/>
      <c r="V17" s="2"/>
      <c r="W17" s="2"/>
      <c r="X17" s="12"/>
      <c r="Y17" s="12"/>
      <c r="Z17" s="12"/>
      <c r="AA17" s="14"/>
    </row>
    <row r="18" spans="2:27" ht="21" customHeight="1" x14ac:dyDescent="0.25">
      <c r="B18" s="733"/>
      <c r="C18" s="462"/>
      <c r="D18" s="786"/>
      <c r="E18" s="786"/>
      <c r="F18" s="786"/>
      <c r="G18" s="786"/>
      <c r="H18" s="786"/>
      <c r="I18" s="786"/>
      <c r="J18" s="786"/>
      <c r="K18" s="786"/>
      <c r="L18" s="786"/>
      <c r="M18" s="786"/>
      <c r="N18" s="786"/>
      <c r="O18" s="786"/>
      <c r="P18" s="786"/>
      <c r="Q18" s="786"/>
      <c r="R18" s="747"/>
      <c r="S18" s="747"/>
      <c r="T18" s="747"/>
      <c r="U18" s="778"/>
      <c r="V18" s="779"/>
      <c r="W18" s="2"/>
      <c r="X18" s="12"/>
      <c r="Y18" s="12"/>
      <c r="Z18" s="12"/>
      <c r="AA18" s="14"/>
    </row>
    <row r="19" spans="2:27" ht="6" customHeight="1" x14ac:dyDescent="0.25">
      <c r="B19" s="733"/>
      <c r="C19" s="462"/>
      <c r="D19" s="786"/>
      <c r="E19" s="786"/>
      <c r="F19" s="786"/>
      <c r="G19" s="786"/>
      <c r="H19" s="786"/>
      <c r="I19" s="786"/>
      <c r="J19" s="786"/>
      <c r="K19" s="786"/>
      <c r="L19" s="786"/>
      <c r="M19" s="786"/>
      <c r="N19" s="786"/>
      <c r="O19" s="786"/>
      <c r="P19" s="786"/>
      <c r="Q19" s="786"/>
      <c r="R19" s="786"/>
      <c r="S19" s="786"/>
      <c r="T19" s="786"/>
      <c r="U19" s="786"/>
      <c r="V19" s="786"/>
      <c r="W19" s="786"/>
      <c r="X19" s="12"/>
      <c r="Y19" s="12"/>
      <c r="Z19" s="12"/>
      <c r="AA19" s="14"/>
    </row>
    <row r="20" spans="2:27" ht="21" customHeight="1" x14ac:dyDescent="0.25">
      <c r="B20" s="733"/>
      <c r="C20" s="462"/>
      <c r="D20" s="2"/>
      <c r="E20" s="782"/>
      <c r="F20" s="782"/>
      <c r="G20" s="782"/>
      <c r="H20" s="782"/>
      <c r="I20" s="782"/>
      <c r="J20" s="782"/>
      <c r="K20" s="782"/>
      <c r="L20" s="782"/>
      <c r="M20" s="782"/>
      <c r="N20" s="782"/>
      <c r="O20" s="783"/>
      <c r="P20" s="792"/>
      <c r="Q20" s="792"/>
      <c r="R20" s="792"/>
      <c r="S20" s="792"/>
      <c r="T20" s="792"/>
      <c r="U20" s="792"/>
      <c r="V20" s="790"/>
      <c r="W20" s="790"/>
      <c r="X20" s="781"/>
      <c r="Y20" s="12"/>
      <c r="Z20" s="12"/>
      <c r="AA20" s="14"/>
    </row>
    <row r="21" spans="2:27" ht="6" customHeight="1" x14ac:dyDescent="0.25">
      <c r="B21" s="733"/>
      <c r="C21" s="462"/>
      <c r="D21" s="786"/>
      <c r="E21" s="786"/>
      <c r="F21" s="786"/>
      <c r="G21" s="786"/>
      <c r="H21" s="786"/>
      <c r="I21" s="786"/>
      <c r="J21" s="786"/>
      <c r="K21" s="786"/>
      <c r="L21" s="786"/>
      <c r="M21" s="786"/>
      <c r="N21" s="786"/>
      <c r="O21" s="786"/>
      <c r="P21" s="786"/>
      <c r="Q21" s="786"/>
      <c r="R21" s="786"/>
      <c r="S21" s="786"/>
      <c r="T21" s="786"/>
      <c r="U21" s="786"/>
      <c r="V21" s="786"/>
      <c r="W21" s="786"/>
      <c r="X21" s="12"/>
      <c r="Y21" s="12"/>
      <c r="Z21" s="12"/>
      <c r="AA21" s="14"/>
    </row>
    <row r="22" spans="2:27" ht="6" customHeight="1" x14ac:dyDescent="0.25">
      <c r="B22" s="733"/>
      <c r="C22" s="462"/>
      <c r="D22" s="786"/>
      <c r="E22" s="786"/>
      <c r="F22" s="786"/>
      <c r="G22" s="786"/>
      <c r="H22" s="786"/>
      <c r="I22" s="786"/>
      <c r="J22" s="786"/>
      <c r="K22" s="786"/>
      <c r="L22" s="786"/>
      <c r="M22" s="786"/>
      <c r="N22" s="786"/>
      <c r="O22" s="786"/>
      <c r="P22" s="786"/>
      <c r="Q22" s="786"/>
      <c r="R22" s="786"/>
      <c r="S22" s="786"/>
      <c r="T22" s="786"/>
      <c r="U22" s="786"/>
      <c r="V22" s="786"/>
      <c r="W22" s="786"/>
      <c r="X22" s="12"/>
      <c r="Y22" s="12"/>
      <c r="Z22" s="12"/>
      <c r="AA22" s="14"/>
    </row>
    <row r="23" spans="2:27" ht="21.75" customHeight="1" x14ac:dyDescent="0.25">
      <c r="B23" s="733"/>
      <c r="C23" s="462"/>
      <c r="D23" s="786"/>
      <c r="E23" s="786"/>
      <c r="F23" s="786"/>
      <c r="G23" s="786"/>
      <c r="H23" s="786"/>
      <c r="I23" s="786"/>
      <c r="J23" s="786"/>
      <c r="K23" s="786"/>
      <c r="L23" s="786"/>
      <c r="M23" s="786"/>
      <c r="N23" s="786"/>
      <c r="O23" s="786"/>
      <c r="P23" s="786"/>
      <c r="Q23" s="786"/>
      <c r="R23" s="786"/>
      <c r="S23" s="786"/>
      <c r="T23" s="786"/>
      <c r="U23" s="786"/>
      <c r="V23" s="786"/>
      <c r="W23" s="786"/>
      <c r="X23" s="12"/>
      <c r="Y23" s="12"/>
      <c r="Z23" s="12"/>
      <c r="AA23" s="14"/>
    </row>
    <row r="24" spans="2:27" ht="6" customHeight="1" x14ac:dyDescent="0.25">
      <c r="B24" s="733"/>
      <c r="C24" s="462"/>
      <c r="D24" s="786"/>
      <c r="E24" s="786"/>
      <c r="F24" s="786"/>
      <c r="G24" s="786"/>
      <c r="H24" s="786"/>
      <c r="I24" s="786"/>
      <c r="J24" s="786"/>
      <c r="K24" s="786"/>
      <c r="L24" s="786"/>
      <c r="M24" s="786"/>
      <c r="N24" s="786"/>
      <c r="O24" s="786"/>
      <c r="P24" s="786"/>
      <c r="Q24" s="786"/>
      <c r="R24" s="786"/>
      <c r="S24" s="786"/>
      <c r="T24" s="786"/>
      <c r="U24" s="786"/>
      <c r="V24" s="786"/>
      <c r="W24" s="786"/>
      <c r="X24" s="12"/>
      <c r="Y24" s="12"/>
      <c r="Z24" s="12"/>
      <c r="AA24" s="14"/>
    </row>
    <row r="25" spans="2:27" ht="9" customHeight="1" x14ac:dyDescent="0.25">
      <c r="B25" s="733"/>
      <c r="C25" s="462"/>
      <c r="D25" s="780"/>
      <c r="E25" s="780"/>
      <c r="F25" s="780"/>
      <c r="G25" s="780"/>
      <c r="H25" s="780"/>
      <c r="I25" s="780"/>
      <c r="J25" s="780"/>
      <c r="K25" s="780"/>
      <c r="L25" s="780"/>
      <c r="M25" s="780"/>
      <c r="N25" s="780"/>
      <c r="O25" s="780"/>
      <c r="P25" s="780"/>
      <c r="Q25" s="780"/>
      <c r="R25" s="780"/>
      <c r="S25" s="780"/>
      <c r="T25" s="780"/>
      <c r="U25" s="780"/>
      <c r="V25" s="780"/>
      <c r="W25" s="780"/>
      <c r="X25" s="12"/>
      <c r="Y25" s="12"/>
      <c r="Z25" s="12"/>
      <c r="AA25" s="14"/>
    </row>
    <row r="26" spans="2:27" ht="21" customHeight="1" x14ac:dyDescent="0.25">
      <c r="B26" s="733"/>
      <c r="C26" s="462"/>
      <c r="D26" s="780"/>
      <c r="E26" s="780"/>
      <c r="F26" s="780"/>
      <c r="G26" s="780"/>
      <c r="H26" s="780"/>
      <c r="I26" s="780"/>
      <c r="J26" s="780"/>
      <c r="K26" s="780"/>
      <c r="L26" s="780"/>
      <c r="M26" s="780"/>
      <c r="N26" s="780"/>
      <c r="O26" s="780"/>
      <c r="P26" s="780"/>
      <c r="Q26" s="780"/>
      <c r="R26" s="780"/>
      <c r="S26" s="780"/>
      <c r="T26" s="780"/>
      <c r="U26" s="780"/>
      <c r="V26" s="780"/>
      <c r="W26" s="780"/>
      <c r="X26" s="12"/>
      <c r="Y26" s="12"/>
      <c r="Z26" s="12"/>
      <c r="AA26" s="14"/>
    </row>
    <row r="27" spans="2:27" ht="21" customHeight="1" x14ac:dyDescent="0.25">
      <c r="B27" s="733"/>
      <c r="C27" s="462"/>
      <c r="D27" s="780"/>
      <c r="E27" s="780"/>
      <c r="F27" s="780"/>
      <c r="G27" s="780"/>
      <c r="H27" s="780"/>
      <c r="I27" s="780"/>
      <c r="J27" s="780"/>
      <c r="K27" s="780"/>
      <c r="L27" s="780"/>
      <c r="M27" s="780"/>
      <c r="N27" s="780"/>
      <c r="O27" s="780"/>
      <c r="P27" s="780"/>
      <c r="Q27" s="780"/>
      <c r="R27" s="780"/>
      <c r="S27" s="780"/>
      <c r="T27" s="780"/>
      <c r="U27" s="780"/>
      <c r="V27" s="780"/>
      <c r="W27" s="780"/>
      <c r="X27" s="12"/>
      <c r="Y27" s="12"/>
      <c r="Z27" s="12"/>
      <c r="AA27" s="14"/>
    </row>
    <row r="28" spans="2:27" ht="21" customHeight="1" x14ac:dyDescent="0.25">
      <c r="B28" s="733"/>
      <c r="C28" s="462"/>
      <c r="D28" s="780"/>
      <c r="E28" s="780"/>
      <c r="F28" s="780"/>
      <c r="G28" s="780"/>
      <c r="H28" s="780"/>
      <c r="I28" s="780"/>
      <c r="J28" s="780"/>
      <c r="K28" s="780"/>
      <c r="L28" s="780"/>
      <c r="M28" s="780"/>
      <c r="N28" s="780"/>
      <c r="O28" s="780"/>
      <c r="P28" s="780"/>
      <c r="Q28" s="780"/>
      <c r="R28" s="780"/>
      <c r="S28" s="780"/>
      <c r="T28" s="780"/>
      <c r="U28" s="780"/>
      <c r="V28" s="780"/>
      <c r="W28" s="780"/>
      <c r="X28" s="12"/>
      <c r="Y28" s="12"/>
      <c r="Z28" s="12"/>
      <c r="AA28" s="14"/>
    </row>
    <row r="29" spans="2:27" ht="21" customHeight="1" x14ac:dyDescent="0.25">
      <c r="B29" s="733"/>
      <c r="C29" s="462"/>
      <c r="D29" s="780"/>
      <c r="E29" s="780"/>
      <c r="F29" s="780"/>
      <c r="G29" s="780"/>
      <c r="H29" s="780"/>
      <c r="I29" s="780"/>
      <c r="J29" s="780"/>
      <c r="K29" s="780"/>
      <c r="L29" s="780"/>
      <c r="M29" s="780"/>
      <c r="N29" s="780"/>
      <c r="O29" s="780"/>
      <c r="P29" s="780"/>
      <c r="Q29" s="780"/>
      <c r="R29" s="780"/>
      <c r="S29" s="780"/>
      <c r="T29" s="780"/>
      <c r="U29" s="780"/>
      <c r="V29" s="780"/>
      <c r="W29" s="780"/>
      <c r="X29" s="12"/>
      <c r="Y29" s="12"/>
      <c r="Z29" s="12"/>
      <c r="AA29" s="14"/>
    </row>
    <row r="30" spans="2:27" ht="21" customHeight="1" x14ac:dyDescent="0.25">
      <c r="B30" s="733"/>
      <c r="C30" s="462"/>
      <c r="D30" s="780"/>
      <c r="E30" s="780"/>
      <c r="F30" s="780"/>
      <c r="G30" s="780"/>
      <c r="H30" s="780"/>
      <c r="I30" s="780"/>
      <c r="J30" s="780"/>
      <c r="K30" s="780"/>
      <c r="L30" s="780"/>
      <c r="M30" s="780"/>
      <c r="N30" s="780"/>
      <c r="O30" s="780"/>
      <c r="P30" s="780"/>
      <c r="Q30" s="780"/>
      <c r="R30" s="780"/>
      <c r="S30" s="780"/>
      <c r="T30" s="780"/>
      <c r="U30" s="780"/>
      <c r="V30" s="780"/>
      <c r="W30" s="780"/>
      <c r="X30" s="12"/>
      <c r="Y30" s="12"/>
      <c r="Z30" s="12"/>
      <c r="AA30" s="14"/>
    </row>
    <row r="31" spans="2:27" ht="21" customHeight="1" x14ac:dyDescent="0.25">
      <c r="B31" s="733"/>
      <c r="C31" s="462"/>
      <c r="D31" s="780"/>
      <c r="E31" s="780"/>
      <c r="F31" s="780"/>
      <c r="G31" s="780"/>
      <c r="H31" s="780"/>
      <c r="I31" s="780"/>
      <c r="J31" s="780"/>
      <c r="K31" s="780"/>
      <c r="L31" s="780"/>
      <c r="M31" s="780"/>
      <c r="N31" s="780"/>
      <c r="O31" s="780"/>
      <c r="P31" s="780"/>
      <c r="Q31" s="780"/>
      <c r="R31" s="780"/>
      <c r="S31" s="780"/>
      <c r="T31" s="780"/>
      <c r="U31" s="780"/>
      <c r="V31" s="780"/>
      <c r="W31" s="780"/>
      <c r="X31" s="12"/>
      <c r="Y31" s="12"/>
      <c r="Z31" s="12"/>
      <c r="AA31" s="14"/>
    </row>
    <row r="32" spans="2:27" ht="21" customHeight="1" x14ac:dyDescent="0.25">
      <c r="B32" s="733"/>
      <c r="C32" s="462"/>
      <c r="D32" s="780"/>
      <c r="E32" s="780"/>
      <c r="F32" s="780"/>
      <c r="G32" s="780"/>
      <c r="H32" s="780"/>
      <c r="I32" s="780"/>
      <c r="J32" s="780"/>
      <c r="K32" s="780"/>
      <c r="L32" s="780"/>
      <c r="M32" s="780"/>
      <c r="N32" s="780"/>
      <c r="O32" s="780"/>
      <c r="P32" s="780"/>
      <c r="Q32" s="780"/>
      <c r="R32" s="780"/>
      <c r="S32" s="780"/>
      <c r="T32" s="780"/>
      <c r="U32" s="780"/>
      <c r="V32" s="780"/>
      <c r="W32" s="780"/>
      <c r="X32" s="12"/>
      <c r="Y32" s="12"/>
      <c r="Z32" s="12"/>
      <c r="AA32" s="14"/>
    </row>
    <row r="33" spans="2:27" ht="21" customHeight="1" x14ac:dyDescent="0.25">
      <c r="B33" s="733"/>
      <c r="C33" s="462"/>
      <c r="D33" s="780"/>
      <c r="E33" s="780"/>
      <c r="F33" s="780"/>
      <c r="G33" s="780"/>
      <c r="H33" s="780"/>
      <c r="I33" s="780"/>
      <c r="J33" s="780"/>
      <c r="K33" s="780"/>
      <c r="L33" s="780"/>
      <c r="M33" s="780"/>
      <c r="N33" s="780"/>
      <c r="O33" s="780"/>
      <c r="P33" s="780"/>
      <c r="Q33" s="780"/>
      <c r="R33" s="780"/>
      <c r="S33" s="780"/>
      <c r="T33" s="780"/>
      <c r="U33" s="780"/>
      <c r="V33" s="780"/>
      <c r="W33" s="780"/>
      <c r="X33" s="12"/>
      <c r="Y33" s="12"/>
      <c r="Z33" s="12"/>
      <c r="AA33" s="14"/>
    </row>
    <row r="34" spans="2:27" ht="9" customHeight="1" x14ac:dyDescent="0.25">
      <c r="B34" s="733"/>
      <c r="C34" s="462"/>
      <c r="D34" s="787"/>
      <c r="E34" s="787"/>
      <c r="F34" s="780"/>
      <c r="G34" s="780"/>
      <c r="H34" s="780"/>
      <c r="I34" s="788"/>
      <c r="J34" s="788"/>
      <c r="K34" s="788"/>
      <c r="L34" s="788"/>
      <c r="M34" s="788"/>
      <c r="N34" s="788"/>
      <c r="O34" s="788"/>
      <c r="P34" s="789"/>
      <c r="Q34" s="789"/>
      <c r="R34" s="789"/>
      <c r="S34" s="789"/>
      <c r="T34" s="789"/>
      <c r="U34" s="789"/>
      <c r="V34" s="789"/>
      <c r="W34" s="789"/>
      <c r="X34" s="12"/>
      <c r="Y34" s="12"/>
      <c r="Z34" s="12"/>
      <c r="AA34" s="14"/>
    </row>
    <row r="35" spans="2:27" ht="21" customHeight="1" x14ac:dyDescent="0.25">
      <c r="B35" s="733"/>
      <c r="C35" s="733"/>
      <c r="D35" s="746"/>
      <c r="E35" s="746"/>
      <c r="F35" s="746"/>
      <c r="G35" s="746"/>
      <c r="H35" s="746"/>
      <c r="I35" s="746"/>
      <c r="J35" s="746"/>
      <c r="K35" s="746"/>
      <c r="L35" s="746"/>
      <c r="M35" s="746"/>
      <c r="N35" s="746"/>
      <c r="O35" s="746"/>
      <c r="P35" s="746"/>
      <c r="Q35" s="746"/>
      <c r="R35" s="746"/>
      <c r="S35" s="746"/>
      <c r="T35" s="746"/>
      <c r="U35" s="746"/>
      <c r="V35" s="746"/>
      <c r="W35" s="746"/>
      <c r="X35" s="746"/>
      <c r="Y35" s="12"/>
      <c r="Z35" s="12"/>
      <c r="AA35" s="14"/>
    </row>
    <row r="36" spans="2:27" ht="9.75" customHeight="1" x14ac:dyDescent="0.25">
      <c r="B36" s="733"/>
      <c r="C36" s="462"/>
      <c r="D36" s="787"/>
      <c r="E36" s="787"/>
      <c r="F36" s="780"/>
      <c r="G36" s="780"/>
      <c r="H36" s="780"/>
      <c r="I36" s="788"/>
      <c r="J36" s="788"/>
      <c r="K36" s="788"/>
      <c r="L36" s="788"/>
      <c r="M36" s="788"/>
      <c r="N36" s="788"/>
      <c r="O36" s="788"/>
      <c r="P36" s="789"/>
      <c r="Q36" s="789"/>
      <c r="R36" s="789"/>
      <c r="S36" s="789"/>
      <c r="T36" s="789"/>
      <c r="U36" s="789"/>
      <c r="V36" s="789"/>
      <c r="W36" s="789"/>
      <c r="X36" s="12"/>
      <c r="Y36" s="12"/>
      <c r="Z36" s="12"/>
      <c r="AA36" s="14"/>
    </row>
    <row r="37" spans="2:27" ht="21" customHeight="1" x14ac:dyDescent="0.25">
      <c r="B37" s="733"/>
      <c r="C37" s="462"/>
      <c r="D37" s="790"/>
      <c r="E37" s="779"/>
      <c r="F37" s="791"/>
      <c r="G37" s="780"/>
      <c r="H37" s="790"/>
      <c r="I37" s="779"/>
      <c r="J37" s="791"/>
      <c r="K37" s="790"/>
      <c r="L37" s="779"/>
      <c r="M37" s="791"/>
      <c r="N37" s="2"/>
      <c r="O37" s="788"/>
      <c r="P37" s="790"/>
      <c r="Q37" s="779"/>
      <c r="R37" s="791"/>
      <c r="S37" s="789"/>
      <c r="T37" s="789"/>
      <c r="U37" s="789"/>
      <c r="V37" s="789"/>
      <c r="W37" s="789"/>
      <c r="X37" s="12"/>
      <c r="Y37" s="12"/>
      <c r="Z37" s="12"/>
      <c r="AA37" s="14"/>
    </row>
    <row r="38" spans="2:27" ht="9.75" customHeight="1" x14ac:dyDescent="0.25">
      <c r="B38" s="733"/>
      <c r="C38" s="462"/>
      <c r="D38" s="790"/>
      <c r="E38" s="791"/>
      <c r="F38" s="791"/>
      <c r="G38" s="780"/>
      <c r="H38" s="790"/>
      <c r="I38" s="791"/>
      <c r="J38" s="791"/>
      <c r="K38" s="791"/>
      <c r="L38" s="791"/>
      <c r="M38" s="791"/>
      <c r="N38" s="791"/>
      <c r="O38" s="791"/>
      <c r="P38" s="791"/>
      <c r="Q38" s="791"/>
      <c r="R38" s="791"/>
      <c r="S38" s="789"/>
      <c r="T38" s="789"/>
      <c r="U38" s="789"/>
      <c r="V38" s="789"/>
      <c r="W38" s="789"/>
      <c r="X38" s="12"/>
      <c r="Y38" s="12"/>
      <c r="Z38" s="12"/>
      <c r="AA38" s="14"/>
    </row>
    <row r="39" spans="2:27" x14ac:dyDescent="0.2">
      <c r="B39" s="456"/>
      <c r="C39" s="456"/>
      <c r="D39" s="12"/>
      <c r="E39" s="12"/>
      <c r="F39" s="12"/>
      <c r="G39" s="12"/>
      <c r="H39" s="12"/>
      <c r="I39" s="12"/>
      <c r="J39" s="12"/>
      <c r="K39" s="12"/>
      <c r="L39" s="12"/>
      <c r="M39" s="12"/>
      <c r="N39" s="12"/>
      <c r="O39" s="12"/>
      <c r="P39" s="12"/>
      <c r="Q39" s="12"/>
      <c r="R39" s="12"/>
      <c r="S39" s="12"/>
      <c r="T39" s="12"/>
      <c r="U39" s="12"/>
      <c r="V39" s="12"/>
      <c r="W39" s="12"/>
      <c r="X39" s="12"/>
      <c r="Y39" s="12"/>
      <c r="Z39" s="12"/>
      <c r="AA39" s="14"/>
    </row>
    <row r="40" spans="2:27" x14ac:dyDescent="0.2">
      <c r="B40" s="12"/>
      <c r="C40" s="12"/>
      <c r="D40" s="12"/>
      <c r="E40" s="12"/>
      <c r="F40" s="12"/>
      <c r="G40" s="12"/>
      <c r="H40" s="12"/>
      <c r="I40" s="12"/>
      <c r="J40" s="12"/>
      <c r="K40" s="12"/>
      <c r="L40" s="12"/>
      <c r="M40" s="12"/>
      <c r="N40" s="12"/>
      <c r="O40" s="12"/>
      <c r="P40" s="12"/>
      <c r="Q40" s="12"/>
      <c r="R40" s="12"/>
      <c r="S40" s="12"/>
      <c r="T40" s="12"/>
      <c r="U40" s="12"/>
      <c r="V40" s="12"/>
      <c r="W40" s="12"/>
      <c r="X40" s="12"/>
      <c r="Y40" s="12"/>
      <c r="Z40" s="452"/>
      <c r="AA40" s="14"/>
    </row>
    <row r="41" spans="2:27" x14ac:dyDescent="0.2">
      <c r="X41" s="1"/>
    </row>
    <row r="42" spans="2:27" x14ac:dyDescent="0.2">
      <c r="X42" s="1"/>
    </row>
    <row r="43" spans="2:27" x14ac:dyDescent="0.2">
      <c r="X43" s="1"/>
    </row>
    <row r="44" spans="2:27" x14ac:dyDescent="0.2">
      <c r="X44" s="1"/>
    </row>
    <row r="45" spans="2:27" x14ac:dyDescent="0.2">
      <c r="X45" s="1"/>
    </row>
  </sheetData>
  <sheetProtection formatColumns="0" formatRows="0" selectLockedCells="1"/>
  <mergeCells count="1">
    <mergeCell ref="C3:X6"/>
  </mergeCells>
  <conditionalFormatting sqref="R37">
    <cfRule type="expression" dxfId="1" priority="2">
      <formula>#REF!&lt;&gt;"Homeownership"</formula>
    </cfRule>
  </conditionalFormatting>
  <conditionalFormatting sqref="M37">
    <cfRule type="expression" dxfId="0" priority="1">
      <formula>#REF!&lt;&gt;"Homeownership"</formula>
    </cfRule>
  </conditionalFormatting>
  <dataValidations count="3">
    <dataValidation allowBlank="1" showInputMessage="1" showErrorMessage="1" prompt="Select the cell to the left to activate the drop-down menu." sqref="I37 L37 Q37 E37 V18 S13 S8"/>
    <dataValidation type="list" allowBlank="1" showInputMessage="1" showErrorMessage="1" promptTitle="Select all that apply." prompt="Select arrow to activate the drop-down menu." sqref="H37:H38 P37 K37 D37:D38">
      <formula1>X</formula1>
    </dataValidation>
    <dataValidation type="list" showInputMessage="1" showErrorMessage="1" promptTitle="Select Yes or No." prompt="Do not leave blank." sqref="U18 R13 R8">
      <formula1>Yes_No</formula1>
    </dataValidation>
  </dataValidations>
  <printOptions horizontalCentered="1"/>
  <pageMargins left="0.45" right="0.45" top="0.5" bottom="0.5" header="0.3" footer="0.3"/>
  <pageSetup scale="79" fitToWidth="2"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63979cc8-f6b2-4ee6-8bed-630b6048d169">2016</Year>
    <d599451e10b14aceb47619c4acf6a5e3 xmlns="59db5950-9a61-4c09-b3e2-fe6d472fba04">
      <Terms xmlns="http://schemas.microsoft.com/office/infopath/2007/PartnerControls"/>
    </d599451e10b14aceb47619c4acf6a5e3>
    <TaxCatchAll xmlns="59db5950-9a61-4c09-b3e2-fe6d472fba04"/>
    <BusinessUnit xmlns="63979cc8-f6b2-4ee6-8bed-630b6048d169">Housing Finance</BusinessUnit>
    <PublishingExpirationDate xmlns="http://schemas.microsoft.com/sharepoint/v3" xsi:nil="true"/>
    <RoutingRuleDescription xmlns="http://schemas.microsoft.com/sharepoint/v3">2016 HTF Stage 1 Form Suite, version 1.1</RoutingRuleDescription>
    <PublishingStartDate xmlns="http://schemas.microsoft.com/sharepoint/v3" xsi:nil="true"/>
    <Publish xmlns="63979cc8-f6b2-4ee6-8bed-630b6048d169">Yes</Publish>
    <Topic xmlns="63979cc8-f6b2-4ee6-8bed-630b6048d169">Housing</Topic>
    <Program xmlns="63979cc8-f6b2-4ee6-8bed-630b6048d169">Housing and Homeless</Program>
    <Content_x0020_Type xmlns="63979cc8-f6b2-4ee6-8bed-630b6048d169">Form</Cont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7F82A00B46344287D29A2B5774955F" ma:contentTypeVersion="14" ma:contentTypeDescription="Create a new document." ma:contentTypeScope="" ma:versionID="01c9b9480ea9599d692d5b9458ebb589">
  <xsd:schema xmlns:xsd="http://www.w3.org/2001/XMLSchema" xmlns:xs="http://www.w3.org/2001/XMLSchema" xmlns:p="http://schemas.microsoft.com/office/2006/metadata/properties" xmlns:ns1="http://schemas.microsoft.com/sharepoint/v3" xmlns:ns2="63979cc8-f6b2-4ee6-8bed-630b6048d169" xmlns:ns4="59db5950-9a61-4c09-b3e2-fe6d472fba04" targetNamespace="http://schemas.microsoft.com/office/2006/metadata/properties" ma:root="true" ma:fieldsID="0b09e69d97ccb48bced42993e5846fbb" ns1:_="" ns2:_="" ns4:_="">
    <xsd:import namespace="http://schemas.microsoft.com/sharepoint/v3"/>
    <xsd:import namespace="63979cc8-f6b2-4ee6-8bed-630b6048d169"/>
    <xsd:import namespace="59db5950-9a61-4c09-b3e2-fe6d472fba04"/>
    <xsd:element name="properties">
      <xsd:complexType>
        <xsd:sequence>
          <xsd:element name="documentManagement">
            <xsd:complexType>
              <xsd:all>
                <xsd:element ref="ns1:PublishingStartDate" minOccurs="0"/>
                <xsd:element ref="ns1:PublishingExpirationDate" minOccurs="0"/>
                <xsd:element ref="ns2:Program"/>
                <xsd:element ref="ns2:Content_x0020_Type"/>
                <xsd:element ref="ns1:RoutingRuleDescription"/>
                <xsd:element ref="ns4:d599451e10b14aceb47619c4acf6a5e3" minOccurs="0"/>
                <xsd:element ref="ns4:TaxCatchAll" minOccurs="0"/>
                <xsd:element ref="ns2:BusinessUnit" minOccurs="0"/>
                <xsd:element ref="ns2:Year" minOccurs="0"/>
                <xsd:element ref="ns2:Publish" minOccurs="0"/>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element name="RoutingRuleDescription" ma:index="12" ma:displayName="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979cc8-f6b2-4ee6-8bed-630b6048d169" elementFormDefault="qualified">
    <xsd:import namespace="http://schemas.microsoft.com/office/2006/documentManagement/types"/>
    <xsd:import namespace="http://schemas.microsoft.com/office/infopath/2007/PartnerControls"/>
    <xsd:element name="Program" ma:index="10" ma:displayName="Theme" ma:format="Dropdown" ma:internalName="Program">
      <xsd:simpleType>
        <xsd:restriction base="dms:Choice">
          <xsd:enumeration value="About Commerce"/>
          <xsd:enumeration value="Business and Economic Development"/>
          <xsd:enumeration value="Community Services and Facilities"/>
          <xsd:enumeration value="Crime Victims and Public Safety"/>
          <xsd:enumeration value="Energy and Technology"/>
          <xsd:enumeration value="Foreclosure Fairness Program"/>
          <xsd:enumeration value="Growth Management"/>
          <xsd:enumeration value="Homeless Programs"/>
          <xsd:enumeration value="Housing and Homeless"/>
          <xsd:enumeration value="Infrastructure and Community Development"/>
          <xsd:enumeration value="Open Grants and Loan Applications"/>
          <xsd:enumeration value="Research Services"/>
          <xsd:enumeration value="Services and Assistance"/>
          <xsd:enumeration value="Reports and Publications"/>
        </xsd:restriction>
      </xsd:simpleType>
    </xsd:element>
    <xsd:element name="Content_x0020_Type" ma:index="11" ma:displayName="Content Type" ma:format="Dropdown" ma:internalName="Content_x0020_Type">
      <xsd:simpleType>
        <xsd:restriction base="dms:Choice">
          <xsd:enumeration value="Grant Application"/>
          <xsd:enumeration value="Loan Application"/>
          <xsd:enumeration value="Report"/>
          <xsd:enumeration value="Form"/>
          <xsd:enumeration value="Training Material"/>
          <xsd:enumeration value="Policy"/>
          <xsd:enumeration value="Presentation"/>
          <xsd:enumeration value="Award Lists"/>
          <xsd:enumeration value="Contract"/>
          <xsd:enumeration value="Project Information"/>
          <xsd:enumeration value="Data"/>
          <xsd:enumeration value="Commerce Solicitation"/>
          <xsd:enumeration value="Loan Application"/>
          <xsd:enumeration value="Public Input Process"/>
          <xsd:enumeration value="Fact Sheet"/>
          <xsd:enumeration value="Financial"/>
        </xsd:restriction>
      </xsd:simpleType>
    </xsd:element>
    <xsd:element name="BusinessUnit" ma:index="17" nillable="true" ma:displayName="Business Unit" ma:internalName="BusinessUnit">
      <xsd:simpleType>
        <xsd:restriction base="dms:Text">
          <xsd:maxLength value="55"/>
        </xsd:restriction>
      </xsd:simpleType>
    </xsd:element>
    <xsd:element name="Year" ma:index="18" nillable="true" ma:displayName="Year" ma:format="Dropdown" ma:internalName="Year">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restriction>
      </xsd:simpleType>
    </xsd:element>
    <xsd:element name="Publish" ma:index="19" nillable="true" ma:displayName="Publish" ma:format="RadioButtons" ma:internalName="Publish">
      <xsd:simpleType>
        <xsd:restriction base="dms:Choice">
          <xsd:enumeration value="Yes"/>
          <xsd:enumeration value="No"/>
        </xsd:restriction>
      </xsd:simpleType>
    </xsd:element>
    <xsd:element name="Topic" ma:index="20" nillable="true" ma:displayName="Topic" ma:format="Dropdown" ma:internalName="Topic">
      <xsd:simpleType>
        <xsd:restriction base="dms:Choice">
          <xsd:enumeration value="Affordable Housing"/>
          <xsd:enumeration value="Agriculture"/>
          <xsd:enumeration value="Annexation"/>
          <xsd:enumeration value="Annual Report"/>
          <xsd:enumeration value="Best Available Science"/>
          <xsd:enumeration value="Bicycling, Walking"/>
          <xsd:enumeration value="Buildable Lands"/>
          <xsd:enumeration value="Capital Facilities"/>
          <xsd:enumeration value="Capital Facilities Template"/>
          <xsd:enumeration value="Citizen Participation"/>
          <xsd:enumeration value="Clearing, Grading"/>
          <xsd:enumeration value="Coastal Erosion"/>
          <xsd:enumeration value="Comprehensive Plans"/>
          <xsd:enumeration value="Concurrency"/>
          <xsd:enumeration value="Critical Areas"/>
          <xsd:enumeration value="Development Regulations"/>
          <xsd:enumeration value="Economic Development"/>
          <xsd:enumeration value="ESA Listings"/>
          <xsd:enumeration value="ESHB 1724"/>
          <xsd:enumeration value="GMA"/>
          <xsd:enumeration value="GMA"/>
          <xsd:enumeration value="GMA RCWs"/>
          <xsd:enumeration value="Governor's Smart Communities Awards Program Brochure"/>
          <xsd:enumeration value="Growth Management 15-Year - An Overview, Brochure"/>
          <xsd:enumeration value="Growth Management 15-Year Report"/>
          <xsd:enumeration value="Growth Management Hearings Boards"/>
          <xsd:enumeration value="Growth Management Services"/>
          <xsd:enumeration value="Historic Preservation"/>
          <xsd:enumeration value="Housing"/>
          <xsd:enumeration value="Impact Fees"/>
          <xsd:enumeration value="Interagency Contacts"/>
          <xsd:enumeration value="Land Use Element"/>
          <xsd:enumeration value="Medical Marijuana"/>
          <xsd:enumeration value="Military Installation Compatibility"/>
          <xsd:enumeration value="Military Installations"/>
          <xsd:enumeration value="Minimum Guidelines"/>
          <xsd:enumeration value="Model Codes"/>
          <xsd:enumeration value="Natural Hazard Reduction"/>
          <xsd:enumeration value="Parks, Recreation, and Open Space"/>
          <xsd:enumeration value="Permits"/>
          <xsd:enumeration value="Planner's Update Bulletin"/>
          <xsd:enumeration value="Planner's Update Newsletter"/>
          <xsd:enumeration value="Population Forecasting"/>
          <xsd:enumeration value="Procedural Criteria"/>
          <xsd:enumeration value="Project Consistency"/>
          <xsd:enumeration value="Property Rights"/>
          <xsd:enumeration value="Quality of Life"/>
          <xsd:enumeration value="RCWs"/>
          <xsd:enumeration value="Resource Lands"/>
          <xsd:enumeration value="Rural"/>
          <xsd:enumeration value="Rural Lands"/>
          <xsd:enumeration value="SEPA/GMA"/>
          <xsd:enumeration value="Shoreline Management"/>
          <xsd:enumeration value="Short Course"/>
          <xsd:enumeration value="Success Stories"/>
          <xsd:enumeration value="Transportation"/>
          <xsd:enumeration value="Update Process"/>
          <xsd:enumeration value="Update, GMA"/>
          <xsd:enumeration value="Urban"/>
          <xsd:enumeration value="Urban Growth Areas"/>
          <xsd:enumeration value="WAC"/>
          <xsd:enumeration value="Energy"/>
          <xsd:enumeration value="Energy strategy"/>
          <xsd:enumeration value="Energy policy"/>
          <xsd:enumeration value="Electric Utilities"/>
          <xsd:enumeration value="Building Codes"/>
          <xsd:enumeration value="Appliances"/>
          <xsd:enumeration value="SEP Grants and Loans"/>
          <xsd:enumeration value="Bioenergy"/>
          <xsd:enumeration value="Petroleum and Natural Gas"/>
          <xsd:enumeration value="Renewable Resources"/>
          <xsd:enumeration value="Transportation"/>
          <xsd:enumeration value="Energy Emergencies"/>
          <xsd:enumeration value="Energy Data"/>
          <xsd:enumeration value="60 day notice"/>
          <xsd:enumeration value="Appellate Decisions"/>
          <xsd:enumeration value="Biodiversity"/>
          <xsd:enumeration value="Checklist"/>
          <xsd:enumeration value="Citizen Participation"/>
          <xsd:enumeration value="Climate Change"/>
          <xsd:enumeration value="Energy"/>
          <xsd:enumeration value="Energy Aware"/>
          <xsd:enumeration value="Evergreen Communities"/>
          <xsd:enumeration value="GMA Effectiveness"/>
          <xsd:enumeration value="GMA Publications"/>
          <xsd:enumeration value="GMA RCW Update"/>
          <xsd:enumeration value="GMA Update Map"/>
          <xsd:enumeration value="Land Use Study Commission"/>
          <xsd:enumeration value="Mineral Lands"/>
          <xsd:enumeration value="Multi-Unit Tax Exemption"/>
          <xsd:enumeration value="Multi-Unit Tax Form"/>
          <xsd:enumeration value="NSP"/>
          <xsd:enumeration value="Planner Forums"/>
          <xsd:enumeration value="Property Rights"/>
          <xsd:enumeration value="Guidebook"/>
          <xsd:enumeration value="Parks and Open Space"/>
          <xsd:enumeration value="Periodic Update"/>
          <xsd:enumeration value="GMA Update (update process)"/>
          <xsd:enumeration value="Permitting"/>
          <xsd:enumeration value="Planners Update Newsletter"/>
          <xsd:enumeration value="Regulatory Reform"/>
          <xsd:enumeration value="School Planning"/>
          <xsd:enumeration value="Rural Lands"/>
          <xsd:enumeration value="SEPA"/>
          <xsd:enumeration value="SEPA/GMA"/>
          <xsd:enumeration value="Smart Growth"/>
          <xsd:enumeration value="TDR"/>
          <xsd:enumeration value="UGA"/>
          <xsd:enumeration value="Update"/>
          <xsd:enumeration value="Update Schedule Map"/>
          <xsd:enumeration value="Urban Growth Areas"/>
        </xsd:restriction>
      </xsd:simpleType>
    </xsd:element>
  </xsd:schema>
  <xsd:schema xmlns:xsd="http://www.w3.org/2001/XMLSchema" xmlns:xs="http://www.w3.org/2001/XMLSchema" xmlns:dms="http://schemas.microsoft.com/office/2006/documentManagement/types" xmlns:pc="http://schemas.microsoft.com/office/infopath/2007/PartnerControls" targetNamespace="59db5950-9a61-4c09-b3e2-fe6d472fba04" elementFormDefault="qualified">
    <xsd:import namespace="http://schemas.microsoft.com/office/2006/documentManagement/types"/>
    <xsd:import namespace="http://schemas.microsoft.com/office/infopath/2007/PartnerControls"/>
    <xsd:element name="d599451e10b14aceb47619c4acf6a5e3" ma:index="15" nillable="true" ma:taxonomy="true" ma:internalName="d599451e10b14aceb47619c4acf6a5e3" ma:taxonomyFieldName="Tags" ma:displayName="Tags" ma:default="" ma:fieldId="{d599451e-10b1-4ace-b476-19c4acf6a5e3}" ma:taxonomyMulti="true" ma:sspId="bf6a826f-2cab-45dc-9ffe-fa5cab908faa" ma:termSetId="1ce3ecf8-e5ae-413d-890c-de5413657a20"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ae2a0ba3-27c4-4c52-bac5-ed8a80cb3154}" ma:internalName="TaxCatchAll" ma:showField="CatchAllData" ma:web="fd0291fe-9f4f-47b8-a09d-7c460149ef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E57A5E-D70D-43AD-9035-1AFBD788D3E3}">
  <ds:schemaRefs>
    <ds:schemaRef ds:uri="http://purl.org/dc/terms/"/>
    <ds:schemaRef ds:uri="http://purl.org/dc/elements/1.1/"/>
    <ds:schemaRef ds:uri="http://schemas.microsoft.com/sharepoint/v3"/>
    <ds:schemaRef ds:uri="http://schemas.microsoft.com/office/infopath/2007/PartnerControls"/>
    <ds:schemaRef ds:uri="http://schemas.openxmlformats.org/package/2006/metadata/core-properties"/>
    <ds:schemaRef ds:uri="http://schemas.microsoft.com/office/2006/documentManagement/types"/>
    <ds:schemaRef ds:uri="59db5950-9a61-4c09-b3e2-fe6d472fba04"/>
    <ds:schemaRef ds:uri="63979cc8-f6b2-4ee6-8bed-630b6048d169"/>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49BD926-FA6A-4AB0-B754-6A846059539D}">
  <ds:schemaRefs>
    <ds:schemaRef ds:uri="http://schemas.microsoft.com/sharepoint/v3/contenttype/forms"/>
  </ds:schemaRefs>
</ds:datastoreItem>
</file>

<file path=customXml/itemProps3.xml><?xml version="1.0" encoding="utf-8"?>
<ds:datastoreItem xmlns:ds="http://schemas.openxmlformats.org/officeDocument/2006/customXml" ds:itemID="{419A05DF-AA4D-4160-8871-20F6EDD632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3979cc8-f6b2-4ee6-8bed-630b6048d169"/>
    <ds:schemaRef ds:uri="59db5950-9a61-4c09-b3e2-fe6d472fb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48</vt:i4>
      </vt:variant>
    </vt:vector>
  </HeadingPairs>
  <TitlesOfParts>
    <vt:vector size="61" baseType="lpstr">
      <vt:lpstr>ScoringLists</vt:lpstr>
      <vt:lpstr>Drop Downs</vt:lpstr>
      <vt:lpstr>Summary</vt:lpstr>
      <vt:lpstr>Cover Sheet-Tab1</vt:lpstr>
      <vt:lpstr>Applicant &amp; Certification-Tab2</vt:lpstr>
      <vt:lpstr>AHP Info-Tab3</vt:lpstr>
      <vt:lpstr>AHP I &amp; E- Tab4</vt:lpstr>
      <vt:lpstr>AHP Pro Forma-Tab5</vt:lpstr>
      <vt:lpstr>PP Details</vt:lpstr>
      <vt:lpstr>PP Budget &amp; Request-Tab6</vt:lpstr>
      <vt:lpstr>PP Op &amp; Utility Cost-Tab7</vt:lpstr>
      <vt:lpstr>ESDS Requirements</vt:lpstr>
      <vt:lpstr>Capital Needs Assessment</vt:lpstr>
      <vt:lpstr>AR_Reporting</vt:lpstr>
      <vt:lpstr>CP_Fund_Source</vt:lpstr>
      <vt:lpstr>credit_limits</vt:lpstr>
      <vt:lpstr>DevFees</vt:lpstr>
      <vt:lpstr>E_Org</vt:lpstr>
      <vt:lpstr>eligible_tribes</vt:lpstr>
      <vt:lpstr>'Drop Downs'!EligibleOrganizations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P_Activity</vt:lpstr>
      <vt:lpstr>PBRA_units</vt:lpstr>
      <vt:lpstr>Populaton_Served</vt:lpstr>
      <vt:lpstr>'AHP I &amp; E- Tab4'!Print_Area</vt:lpstr>
      <vt:lpstr>'AHP Info-Tab3'!Print_Area</vt:lpstr>
      <vt:lpstr>'AHP Pro Forma-Tab5'!Print_Area</vt:lpstr>
      <vt:lpstr>'Applicant &amp; Certification-Tab2'!Print_Area</vt:lpstr>
      <vt:lpstr>'Capital Needs Assessment'!Print_Area</vt:lpstr>
      <vt:lpstr>'Cover Sheet-Tab1'!Print_Area</vt:lpstr>
      <vt:lpstr>'ESDS Requirements'!Print_Area</vt:lpstr>
      <vt:lpstr>'PP Budget &amp; Request-Tab6'!Print_Area</vt:lpstr>
      <vt:lpstr>'PP Details'!Print_Area</vt:lpstr>
      <vt:lpstr>'PP Op &amp; Utility Cost-Tab7'!Print_Area</vt:lpstr>
      <vt:lpstr>'Capital Needs Assessment'!Print_Titles</vt:lpstr>
      <vt:lpstr>Project_Location</vt:lpstr>
      <vt:lpstr>Project_Type</vt:lpstr>
      <vt:lpstr>SpecNeeds20</vt:lpstr>
      <vt:lpstr>TDC_limit</vt:lpstr>
      <vt:lpstr>TDC_limt</vt:lpstr>
      <vt:lpstr>X</vt:lpstr>
      <vt:lpstr>Years</vt:lpstr>
      <vt:lpstr>Yes_No</vt:lpstr>
      <vt:lpstr>YesNoNA</vt:lpstr>
    </vt:vector>
  </TitlesOfParts>
  <Company>ICF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 HTF Stage 1 Forms</dc:title>
  <dc:creator>14234</dc:creator>
  <cp:lastModifiedBy>Mercier, Tanya (COM)</cp:lastModifiedBy>
  <cp:lastPrinted>2018-03-30T23:40:49Z</cp:lastPrinted>
  <dcterms:created xsi:type="dcterms:W3CDTF">2005-01-27T17:47:49Z</dcterms:created>
  <dcterms:modified xsi:type="dcterms:W3CDTF">2018-03-31T22:23:19Z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0x010100B37F82A00B46344287D29A2B5774955F</vt:lpwstr>
  </property>
  <property fmtid="{D5CDD505-2E9C-101B-9397-08002B2CF9AE}" pid="3" name="Tags">
    <vt:lpwstr/>
  </property>
</Properties>
</file>