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05" windowHeight="11520" activeTab="0"/>
  </bookViews>
  <sheets>
    <sheet name="Sheet1" sheetId="1" r:id="rId1"/>
  </sheets>
  <definedNames>
    <definedName name="_xlnm.Print_Area" localSheetId="0">'Sheet1'!$A$1:$V$72</definedName>
  </definedNames>
  <calcPr fullCalcOnLoad="1"/>
</workbook>
</file>

<file path=xl/sharedStrings.xml><?xml version="1.0" encoding="utf-8"?>
<sst xmlns="http://schemas.openxmlformats.org/spreadsheetml/2006/main" count="154" uniqueCount="107">
  <si>
    <t>20 YEAR CAPITAL REPLACEMENT RESERVE ANALYSIS</t>
  </si>
  <si>
    <t>COMPONENT OR SYSTEM</t>
  </si>
  <si>
    <t>AVG.
EUL
(yrs)</t>
  </si>
  <si>
    <t>Eff.
Age
(yrs)</t>
  </si>
  <si>
    <t>RUL
(yrs)</t>
  </si>
  <si>
    <t>Qty</t>
  </si>
  <si>
    <t>Unit</t>
  </si>
  <si>
    <t>Unit
Cost
$</t>
  </si>
  <si>
    <t>Expected 
Replac. 
Cost</t>
  </si>
  <si>
    <t>Comments</t>
  </si>
  <si>
    <t>Remove or Replace Failed Asphalt</t>
  </si>
  <si>
    <t>Sealant cost for Asphalt</t>
  </si>
  <si>
    <t>Restripe parking stalls</t>
  </si>
  <si>
    <t>Remove or Replace lifted Concrete</t>
  </si>
  <si>
    <t>Landscaping Pruning/Replanting</t>
  </si>
  <si>
    <t>Replace Perimeter Fence</t>
  </si>
  <si>
    <t>Replace Garbage enclosure</t>
  </si>
  <si>
    <t>Replace Site Lighting</t>
  </si>
  <si>
    <t>SITE</t>
  </si>
  <si>
    <t>EXTERIORS</t>
  </si>
  <si>
    <t>Full Body Painting</t>
  </si>
  <si>
    <t>Painting of Ext. Doors (Metal)</t>
  </si>
  <si>
    <t>Replace Exterior Doors</t>
  </si>
  <si>
    <t>Replace Exterior Door Hardware</t>
  </si>
  <si>
    <t>Replace Door Assistance Hardware</t>
  </si>
  <si>
    <t>Replace Windows, glazing and sash only</t>
  </si>
  <si>
    <t>Roof Replacement</t>
  </si>
  <si>
    <t>Gutters, downspouts</t>
  </si>
  <si>
    <t>Replace Bldg mounted lighting</t>
  </si>
  <si>
    <t>INTERIORS</t>
  </si>
  <si>
    <t>Repaint--Halls and Stairs</t>
  </si>
  <si>
    <t>Replace carpet, pad--Halls and Stairs</t>
  </si>
  <si>
    <t>Replace light fixtures--Common areas, Halls, Stairs</t>
  </si>
  <si>
    <t>Replace unit entry doors</t>
  </si>
  <si>
    <t>Replace unit swing doors</t>
  </si>
  <si>
    <t>Replace unit entry hardware</t>
  </si>
  <si>
    <t>Replace unit interior door hardware</t>
  </si>
  <si>
    <t>Replace unit interior sliding doors</t>
  </si>
  <si>
    <t>Repaint--Units</t>
  </si>
  <si>
    <t>Replace carpet, pad--Units</t>
  </si>
  <si>
    <t>Replace Vinyl, base--Units</t>
  </si>
  <si>
    <t>Replace Vinyl, common areas</t>
  </si>
  <si>
    <t>Replace Refrigerator</t>
  </si>
  <si>
    <t>Replace Range/Oven</t>
  </si>
  <si>
    <t>Replace Cabinets--Kitchen and Bathroom</t>
  </si>
  <si>
    <t>Replace kitchen sinks and faucets</t>
  </si>
  <si>
    <t>Replace bathroom sinks and faucets</t>
  </si>
  <si>
    <t>Replace Tub surrounds</t>
  </si>
  <si>
    <t>Shower heads (Low Flow)  Replacement</t>
  </si>
  <si>
    <t>Toilets--(Low Flow) Replacement</t>
  </si>
  <si>
    <t>Replacement of Window Blinds</t>
  </si>
  <si>
    <t>Replacement of Window Sills</t>
  </si>
  <si>
    <t>Replace Carpet in other Common Area</t>
  </si>
  <si>
    <t>Repaint Common Areas</t>
  </si>
  <si>
    <t>Replace Water Heaters</t>
  </si>
  <si>
    <t>Replacement of unit wall heaters</t>
  </si>
  <si>
    <t>Replacement of common area heaters</t>
  </si>
  <si>
    <t>Replace Smoke Detectors and batteries</t>
  </si>
  <si>
    <t>Replace door intercom system</t>
  </si>
  <si>
    <t xml:space="preserve"> Probable Replacement Dates are listed below </t>
  </si>
  <si>
    <t>Total
Capital 
Flow</t>
  </si>
  <si>
    <t xml:space="preserve">sq. ft. </t>
  </si>
  <si>
    <t>sq. ft.</t>
  </si>
  <si>
    <t>lin. Ft</t>
  </si>
  <si>
    <t>lin. Ft.</t>
  </si>
  <si>
    <t>Replace/Repaint Site Signage</t>
  </si>
  <si>
    <t>each</t>
  </si>
  <si>
    <t>sq. ft</t>
  </si>
  <si>
    <t xml:space="preserve">each fixture </t>
  </si>
  <si>
    <t>Replace Range Hood Fans</t>
  </si>
  <si>
    <t>windows</t>
  </si>
  <si>
    <t>Replace Dining Light Fixture</t>
  </si>
  <si>
    <t xml:space="preserve">each </t>
  </si>
  <si>
    <t>Replace/Resurface Countertops--Kitchen and Bathroom</t>
  </si>
  <si>
    <t>Replace GFIC in Kitchen</t>
  </si>
  <si>
    <t>Replace Bathroom exhaust fan</t>
  </si>
  <si>
    <t>Replace Large Trees 
and overgrown bushes</t>
  </si>
  <si>
    <t>Done during Unit Turns</t>
  </si>
  <si>
    <t>During Unit Turnovers</t>
  </si>
  <si>
    <t xml:space="preserve">Suggest Domax
Davis Door </t>
  </si>
  <si>
    <t xml:space="preserve">HVAC system replace </t>
  </si>
  <si>
    <t>UNINFLATED COST</t>
  </si>
  <si>
    <t>INFLATED COST</t>
  </si>
  <si>
    <t xml:space="preserve">WSST ( Snohomish Co.-- Everett)   </t>
  </si>
  <si>
    <t>Total Capital Replacements ( Yr. 1)</t>
  </si>
  <si>
    <t>Existing Capital Replacements Reserve</t>
  </si>
  <si>
    <t xml:space="preserve">Initial Capitalization of Replacement Reserves (Interest shown Annually </t>
  </si>
  <si>
    <t>Annual Contribution to Reserves (unit/year  inflation adj 4%</t>
  </si>
  <si>
    <t>Reserve fund Balance (end of year)</t>
  </si>
  <si>
    <t xml:space="preserve">
INFLATION FACTOR IS FIGURED AT 4% </t>
  </si>
  <si>
    <t>Annual Capital Needs</t>
  </si>
  <si>
    <t>allow</t>
  </si>
  <si>
    <t>not req'd</t>
  </si>
  <si>
    <t>SEE  ANNUAL  OPERATING   EXPENSES</t>
  </si>
  <si>
    <t>Upgrade to P-Lam
During Unit Turns</t>
  </si>
  <si>
    <t>verify price</t>
  </si>
  <si>
    <t>ANNUAL CAPITAL NEEDS  w/ INFLATION</t>
  </si>
  <si>
    <t>fixt.</t>
  </si>
  <si>
    <t>vinyl siding</t>
  </si>
  <si>
    <t>Periodic scraping and repainting (trim)</t>
  </si>
  <si>
    <t>As needed (10 yr cycle)-Once done
are marked w/ 1/4 red dot</t>
  </si>
  <si>
    <t xml:space="preserve">allowance </t>
  </si>
  <si>
    <t>failure rate of 3/10yrs</t>
  </si>
  <si>
    <t>Avg. EUL: Average Expected Useful Life
Eff. Age: Effective Age
RUL: Remaining Useful Life based on 8/2004 opening date
9/2008  current date</t>
  </si>
  <si>
    <t>appx 2 per 8yrs</t>
  </si>
  <si>
    <t>Reserve Term      20yrs
Inflation Rate       4.0%
Building Age:       4
Number of Units   25</t>
  </si>
  <si>
    <t>Any Property
1234 Anywhere RD 
Anytown, Washington 98xxx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</si>
</sst>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65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Fill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64" fontId="0" fillId="33" borderId="0" xfId="0" applyNumberFormat="1" applyFill="1" applyAlignment="1">
      <alignment horizontal="center"/>
    </xf>
    <xf numFmtId="164" fontId="0" fillId="34" borderId="0" xfId="0" applyNumberForma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8"/>
  <sheetViews>
    <sheetView tabSelected="1"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3" sqref="A3:C3"/>
    </sheetView>
  </sheetViews>
  <sheetFormatPr defaultColWidth="9.140625" defaultRowHeight="12.75"/>
  <cols>
    <col min="3" max="3" width="22.140625" style="0" customWidth="1"/>
    <col min="4" max="4" width="5.57421875" style="0" bestFit="1" customWidth="1"/>
    <col min="7" max="7" width="6.57421875" style="0" bestFit="1" customWidth="1"/>
    <col min="8" max="8" width="11.140625" style="0" bestFit="1" customWidth="1"/>
    <col min="9" max="9" width="10.140625" style="0" bestFit="1" customWidth="1"/>
    <col min="10" max="10" width="11.140625" style="0" bestFit="1" customWidth="1"/>
    <col min="11" max="11" width="20.00390625" style="0" customWidth="1"/>
    <col min="13" max="13" width="10.140625" style="0" bestFit="1" customWidth="1"/>
    <col min="20" max="21" width="10.140625" style="0" bestFit="1" customWidth="1"/>
    <col min="22" max="22" width="8.57421875" style="0" bestFit="1" customWidth="1"/>
  </cols>
  <sheetData>
    <row r="1" spans="1:22" ht="68.25" customHeight="1">
      <c r="A1" s="29" t="s">
        <v>106</v>
      </c>
      <c r="B1" s="22"/>
      <c r="C1" s="22"/>
      <c r="D1" s="22"/>
      <c r="E1" s="22"/>
      <c r="F1" s="22"/>
      <c r="G1" s="22"/>
      <c r="O1" s="31" t="s">
        <v>103</v>
      </c>
      <c r="P1" s="32"/>
      <c r="Q1" s="32"/>
      <c r="R1" s="32"/>
      <c r="T1" s="31" t="s">
        <v>105</v>
      </c>
      <c r="U1" s="22"/>
      <c r="V1" s="22"/>
    </row>
    <row r="2" spans="1:22" ht="26.25" customHeight="1">
      <c r="A2" s="22"/>
      <c r="B2" s="22"/>
      <c r="C2" s="22"/>
      <c r="D2" s="22"/>
      <c r="E2" s="22"/>
      <c r="F2" s="22"/>
      <c r="G2" s="22"/>
      <c r="H2" s="30" t="s">
        <v>0</v>
      </c>
      <c r="I2" s="30"/>
      <c r="J2" s="30"/>
      <c r="K2" s="30"/>
      <c r="L2" s="30"/>
      <c r="M2" s="30"/>
      <c r="N2" s="30"/>
      <c r="O2" s="23" t="s">
        <v>59</v>
      </c>
      <c r="P2" s="23"/>
      <c r="Q2" s="23"/>
      <c r="R2" s="23"/>
      <c r="S2" s="23"/>
      <c r="T2" s="23"/>
      <c r="U2" s="23"/>
      <c r="V2" s="23"/>
    </row>
    <row r="3" spans="1:22" ht="39.75" customHeight="1">
      <c r="A3" s="22" t="s">
        <v>1</v>
      </c>
      <c r="B3" s="22"/>
      <c r="C3" s="22"/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1">
        <v>2008</v>
      </c>
      <c r="M3" s="1">
        <v>2010</v>
      </c>
      <c r="N3" s="1">
        <v>2012</v>
      </c>
      <c r="O3" s="1">
        <v>2014</v>
      </c>
      <c r="P3" s="1">
        <v>2016</v>
      </c>
      <c r="Q3" s="1">
        <v>2018</v>
      </c>
      <c r="R3" s="1">
        <v>2020</v>
      </c>
      <c r="S3" s="1">
        <v>2022</v>
      </c>
      <c r="T3" s="1">
        <v>2024</v>
      </c>
      <c r="U3" s="1">
        <v>2026</v>
      </c>
      <c r="V3" s="2" t="s">
        <v>60</v>
      </c>
    </row>
    <row r="4" spans="1:11" ht="12.75" customHeight="1">
      <c r="A4" s="25" t="s">
        <v>18</v>
      </c>
      <c r="B4" s="25"/>
      <c r="C4" s="25"/>
      <c r="D4" s="2"/>
      <c r="E4" s="2"/>
      <c r="F4" s="2"/>
      <c r="G4" s="2"/>
      <c r="H4" s="2"/>
      <c r="I4" s="2"/>
      <c r="J4" s="2"/>
      <c r="K4" s="2"/>
    </row>
    <row r="5" spans="1:22" ht="12.75">
      <c r="A5" s="26" t="s">
        <v>10</v>
      </c>
      <c r="B5" s="22"/>
      <c r="C5" s="22"/>
      <c r="D5" s="1">
        <v>25</v>
      </c>
      <c r="E5">
        <v>6</v>
      </c>
      <c r="F5">
        <f>SUM(D5-E5)</f>
        <v>19</v>
      </c>
      <c r="G5" s="12">
        <v>0</v>
      </c>
      <c r="H5" s="1" t="s">
        <v>61</v>
      </c>
      <c r="I5" s="4">
        <v>6</v>
      </c>
      <c r="J5" s="4">
        <f>SUM(G5*I5)</f>
        <v>0</v>
      </c>
      <c r="K5" s="1" t="s">
        <v>92</v>
      </c>
      <c r="L5" s="8"/>
      <c r="M5" s="8"/>
      <c r="N5" s="8"/>
      <c r="O5" s="8"/>
      <c r="P5" s="8"/>
      <c r="Q5" s="8"/>
      <c r="R5" s="8"/>
      <c r="S5" s="8"/>
      <c r="T5" s="8"/>
      <c r="U5" s="8"/>
      <c r="V5" s="9">
        <f>SUM(L5:U5)</f>
        <v>0</v>
      </c>
    </row>
    <row r="6" spans="1:22" ht="12.75">
      <c r="A6" s="21" t="s">
        <v>11</v>
      </c>
      <c r="B6" s="21"/>
      <c r="C6" s="21"/>
      <c r="D6" s="1">
        <v>10</v>
      </c>
      <c r="E6">
        <v>6</v>
      </c>
      <c r="F6">
        <f aca="true" t="shared" si="0" ref="F6:F62">SUM(D6-E6)</f>
        <v>4</v>
      </c>
      <c r="G6" s="8">
        <v>12775</v>
      </c>
      <c r="H6" s="1" t="s">
        <v>61</v>
      </c>
      <c r="I6" s="4">
        <v>0.75</v>
      </c>
      <c r="J6" s="4">
        <f>SUM(G6*I6)</f>
        <v>9581.25</v>
      </c>
      <c r="L6" s="8"/>
      <c r="N6" s="8">
        <f>SUM(J6)</f>
        <v>9581.25</v>
      </c>
      <c r="O6" s="8"/>
      <c r="P6" s="8"/>
      <c r="R6" s="8"/>
      <c r="S6" s="8">
        <f>SUM(J6)</f>
        <v>9581.25</v>
      </c>
      <c r="T6" s="8"/>
      <c r="U6" s="8"/>
      <c r="V6" s="9">
        <f aca="true" t="shared" si="1" ref="V6:V67">SUM(L6:U6)</f>
        <v>19162.5</v>
      </c>
    </row>
    <row r="7" spans="1:22" ht="12.75">
      <c r="A7" s="21" t="s">
        <v>12</v>
      </c>
      <c r="B7" s="21"/>
      <c r="C7" s="21"/>
      <c r="D7" s="1">
        <v>8</v>
      </c>
      <c r="E7">
        <v>6</v>
      </c>
      <c r="F7">
        <f t="shared" si="0"/>
        <v>2</v>
      </c>
      <c r="G7" s="1">
        <v>1</v>
      </c>
      <c r="H7" s="1" t="s">
        <v>91</v>
      </c>
      <c r="I7" s="4">
        <v>800</v>
      </c>
      <c r="J7" s="4">
        <f aca="true" t="shared" si="2" ref="J7:J39">SUM(G7*I7)</f>
        <v>800</v>
      </c>
      <c r="K7" s="1"/>
      <c r="M7" s="8">
        <f>SUM(J7)</f>
        <v>800</v>
      </c>
      <c r="N7" s="8"/>
      <c r="O7" s="8"/>
      <c r="P7" s="8"/>
      <c r="Q7" s="8">
        <f>SUM(J7)</f>
        <v>800</v>
      </c>
      <c r="R7" s="8"/>
      <c r="S7" s="8"/>
      <c r="T7" s="8"/>
      <c r="U7" s="8">
        <f>SUM(J7)</f>
        <v>800</v>
      </c>
      <c r="V7" s="9">
        <f>SUM(L7:U7)</f>
        <v>2400</v>
      </c>
    </row>
    <row r="8" spans="1:22" ht="12.75">
      <c r="A8" s="21" t="s">
        <v>13</v>
      </c>
      <c r="B8" s="21"/>
      <c r="C8" s="21"/>
      <c r="D8" s="1">
        <v>40</v>
      </c>
      <c r="E8">
        <v>6</v>
      </c>
      <c r="F8">
        <f t="shared" si="0"/>
        <v>34</v>
      </c>
      <c r="G8" s="1">
        <v>0</v>
      </c>
      <c r="H8" s="1" t="s">
        <v>62</v>
      </c>
      <c r="I8" s="4">
        <v>10</v>
      </c>
      <c r="J8" s="4">
        <f t="shared" si="2"/>
        <v>0</v>
      </c>
      <c r="K8" s="18" t="s">
        <v>101</v>
      </c>
      <c r="L8" s="8"/>
      <c r="M8" s="8"/>
      <c r="N8" s="8">
        <v>300</v>
      </c>
      <c r="O8" s="8"/>
      <c r="P8" s="8"/>
      <c r="Q8" s="8"/>
      <c r="R8" s="8">
        <v>300</v>
      </c>
      <c r="S8" s="8"/>
      <c r="T8" s="8"/>
      <c r="U8" s="8">
        <v>300</v>
      </c>
      <c r="V8" s="9">
        <f t="shared" si="1"/>
        <v>900</v>
      </c>
    </row>
    <row r="9" spans="1:22" ht="25.5">
      <c r="A9" s="21" t="s">
        <v>14</v>
      </c>
      <c r="B9" s="21"/>
      <c r="C9" s="21"/>
      <c r="D9" s="1">
        <v>50</v>
      </c>
      <c r="E9">
        <v>6</v>
      </c>
      <c r="F9">
        <f t="shared" si="0"/>
        <v>44</v>
      </c>
      <c r="G9" s="1">
        <v>0</v>
      </c>
      <c r="H9" s="1" t="s">
        <v>91</v>
      </c>
      <c r="I9" s="4">
        <v>1400</v>
      </c>
      <c r="J9" s="4">
        <f t="shared" si="2"/>
        <v>0</v>
      </c>
      <c r="K9" s="2" t="s">
        <v>76</v>
      </c>
      <c r="L9" s="8"/>
      <c r="M9" s="8"/>
      <c r="N9" s="8"/>
      <c r="O9" s="8"/>
      <c r="P9" s="8"/>
      <c r="Q9" s="8"/>
      <c r="R9" s="8"/>
      <c r="S9" s="8"/>
      <c r="T9" s="8"/>
      <c r="U9" s="8"/>
      <c r="V9" s="9">
        <f>SUM(L9:U9)</f>
        <v>0</v>
      </c>
    </row>
    <row r="10" spans="1:22" ht="12.75">
      <c r="A10" s="21" t="s">
        <v>15</v>
      </c>
      <c r="B10" s="21"/>
      <c r="C10" s="21"/>
      <c r="D10" s="1">
        <v>15</v>
      </c>
      <c r="E10">
        <v>6</v>
      </c>
      <c r="F10">
        <f t="shared" si="0"/>
        <v>9</v>
      </c>
      <c r="G10" s="1">
        <v>220</v>
      </c>
      <c r="H10" s="1" t="s">
        <v>63</v>
      </c>
      <c r="I10" s="4">
        <v>45</v>
      </c>
      <c r="J10" s="4">
        <f t="shared" si="2"/>
        <v>9900</v>
      </c>
      <c r="K10" s="1"/>
      <c r="L10" s="8"/>
      <c r="M10" s="8"/>
      <c r="N10" s="8"/>
      <c r="P10" s="8">
        <f>SUM(J10)</f>
        <v>9900</v>
      </c>
      <c r="Q10" s="8"/>
      <c r="R10" s="8"/>
      <c r="S10" s="8"/>
      <c r="T10" s="8"/>
      <c r="U10" s="8">
        <f>SUM(J10)</f>
        <v>9900</v>
      </c>
      <c r="V10" s="9">
        <f t="shared" si="1"/>
        <v>19800</v>
      </c>
    </row>
    <row r="11" spans="1:22" ht="12.75">
      <c r="A11" s="21" t="s">
        <v>16</v>
      </c>
      <c r="B11" s="21"/>
      <c r="C11" s="21"/>
      <c r="D11" s="1">
        <v>25</v>
      </c>
      <c r="E11">
        <v>6</v>
      </c>
      <c r="F11">
        <f t="shared" si="0"/>
        <v>19</v>
      </c>
      <c r="G11" s="1">
        <v>81</v>
      </c>
      <c r="H11" s="1" t="s">
        <v>64</v>
      </c>
      <c r="I11" s="4">
        <v>35</v>
      </c>
      <c r="J11" s="4">
        <f t="shared" si="2"/>
        <v>2835</v>
      </c>
      <c r="K11" s="1"/>
      <c r="L11" s="8"/>
      <c r="M11" s="8"/>
      <c r="N11" s="8"/>
      <c r="O11" s="8"/>
      <c r="P11" s="8"/>
      <c r="Q11" s="8"/>
      <c r="R11" s="8"/>
      <c r="S11" s="8"/>
      <c r="T11" s="8"/>
      <c r="U11" s="8">
        <f>SUM(J11)</f>
        <v>2835</v>
      </c>
      <c r="V11" s="9">
        <f t="shared" si="1"/>
        <v>2835</v>
      </c>
    </row>
    <row r="12" spans="1:22" ht="12.75">
      <c r="A12" s="21" t="s">
        <v>17</v>
      </c>
      <c r="B12" s="21"/>
      <c r="C12" s="21"/>
      <c r="D12" s="1">
        <v>40</v>
      </c>
      <c r="E12">
        <v>6</v>
      </c>
      <c r="F12">
        <f t="shared" si="0"/>
        <v>34</v>
      </c>
      <c r="G12" s="1">
        <v>5</v>
      </c>
      <c r="H12" s="1" t="s">
        <v>97</v>
      </c>
      <c r="I12" s="4">
        <v>750</v>
      </c>
      <c r="J12" s="4">
        <f t="shared" si="2"/>
        <v>3750</v>
      </c>
      <c r="K12" s="18" t="s">
        <v>101</v>
      </c>
      <c r="L12" s="8"/>
      <c r="M12" s="8"/>
      <c r="N12" s="8"/>
      <c r="O12" s="8">
        <v>938</v>
      </c>
      <c r="P12" s="8"/>
      <c r="Q12" s="8">
        <v>938</v>
      </c>
      <c r="R12" s="8"/>
      <c r="S12" s="8">
        <v>938</v>
      </c>
      <c r="T12" s="8"/>
      <c r="U12" s="8">
        <v>938</v>
      </c>
      <c r="V12" s="9">
        <f t="shared" si="1"/>
        <v>3752</v>
      </c>
    </row>
    <row r="13" spans="1:22" ht="12.75">
      <c r="A13" s="21" t="s">
        <v>65</v>
      </c>
      <c r="B13" s="21"/>
      <c r="C13" s="21"/>
      <c r="D13" s="1">
        <v>12</v>
      </c>
      <c r="E13">
        <v>6</v>
      </c>
      <c r="F13">
        <f t="shared" si="0"/>
        <v>6</v>
      </c>
      <c r="G13" s="1">
        <v>1</v>
      </c>
      <c r="H13" s="1"/>
      <c r="I13" s="4">
        <v>500</v>
      </c>
      <c r="J13" s="4">
        <f t="shared" si="2"/>
        <v>500</v>
      </c>
      <c r="K13" s="1"/>
      <c r="L13" s="8"/>
      <c r="N13" s="8"/>
      <c r="O13" s="8"/>
      <c r="P13" s="8">
        <f>SUM(J13)</f>
        <v>500</v>
      </c>
      <c r="Q13" s="8"/>
      <c r="R13" s="8"/>
      <c r="S13" s="8"/>
      <c r="T13" s="8"/>
      <c r="U13" s="8">
        <f>SUM(J13)</f>
        <v>500</v>
      </c>
      <c r="V13" s="9">
        <f t="shared" si="1"/>
        <v>1000</v>
      </c>
    </row>
    <row r="14" spans="1:22" ht="12.75">
      <c r="A14" s="21"/>
      <c r="B14" s="21"/>
      <c r="C14" s="21"/>
      <c r="D14" s="1"/>
      <c r="G14" s="1"/>
      <c r="H14" s="1"/>
      <c r="I14" s="1"/>
      <c r="J14" s="4"/>
      <c r="K14" s="1"/>
      <c r="L14" s="8"/>
      <c r="M14" s="8"/>
      <c r="N14" s="8"/>
      <c r="O14" s="8"/>
      <c r="P14" s="8"/>
      <c r="Q14" s="8"/>
      <c r="R14" s="8"/>
      <c r="S14" s="8"/>
      <c r="T14" s="8"/>
      <c r="U14" s="8"/>
      <c r="V14" s="9">
        <f t="shared" si="1"/>
        <v>0</v>
      </c>
    </row>
    <row r="15" spans="1:22" ht="12.75">
      <c r="A15" s="25" t="s">
        <v>19</v>
      </c>
      <c r="B15" s="25"/>
      <c r="C15" s="25"/>
      <c r="D15" s="1"/>
      <c r="G15" s="1"/>
      <c r="H15" s="1"/>
      <c r="I15" s="1"/>
      <c r="J15" s="4"/>
      <c r="K15" s="1"/>
      <c r="L15" s="8"/>
      <c r="M15" s="8"/>
      <c r="N15" s="8"/>
      <c r="O15" s="8"/>
      <c r="P15" s="8"/>
      <c r="Q15" s="8"/>
      <c r="R15" s="8"/>
      <c r="S15" s="8"/>
      <c r="T15" s="8"/>
      <c r="U15" s="8"/>
      <c r="V15" s="9">
        <f t="shared" si="1"/>
        <v>0</v>
      </c>
    </row>
    <row r="16" spans="1:22" ht="12.75">
      <c r="A16" s="21" t="s">
        <v>99</v>
      </c>
      <c r="B16" s="21"/>
      <c r="C16" s="21"/>
      <c r="D16" s="1">
        <v>10</v>
      </c>
      <c r="E16">
        <v>6</v>
      </c>
      <c r="F16">
        <f t="shared" si="0"/>
        <v>4</v>
      </c>
      <c r="G16" s="1">
        <v>1</v>
      </c>
      <c r="H16" s="1" t="s">
        <v>91</v>
      </c>
      <c r="I16" s="4">
        <v>600</v>
      </c>
      <c r="J16" s="4">
        <f t="shared" si="2"/>
        <v>600</v>
      </c>
      <c r="K16" s="2"/>
      <c r="L16" s="8"/>
      <c r="N16" s="8">
        <f>SUM(J16)</f>
        <v>600</v>
      </c>
      <c r="O16" s="8"/>
      <c r="P16" s="8"/>
      <c r="Q16" s="8"/>
      <c r="R16" s="8">
        <f>SUM(J16)</f>
        <v>600</v>
      </c>
      <c r="S16" s="8"/>
      <c r="T16" s="8"/>
      <c r="U16" s="8"/>
      <c r="V16" s="9">
        <f t="shared" si="1"/>
        <v>1200</v>
      </c>
    </row>
    <row r="17" spans="1:22" ht="12.75">
      <c r="A17" s="21" t="s">
        <v>20</v>
      </c>
      <c r="B17" s="21"/>
      <c r="C17" s="21"/>
      <c r="D17" s="1">
        <v>30</v>
      </c>
      <c r="E17">
        <v>6</v>
      </c>
      <c r="F17">
        <f t="shared" si="0"/>
        <v>24</v>
      </c>
      <c r="G17" s="12">
        <v>0</v>
      </c>
      <c r="H17" s="1" t="s">
        <v>61</v>
      </c>
      <c r="I17" s="4">
        <v>2</v>
      </c>
      <c r="J17" s="4">
        <f t="shared" si="2"/>
        <v>0</v>
      </c>
      <c r="K17" s="1" t="s">
        <v>98</v>
      </c>
      <c r="L17" s="8"/>
      <c r="M17" s="8">
        <f>SUM(J17)</f>
        <v>0</v>
      </c>
      <c r="N17" s="8"/>
      <c r="O17" s="8"/>
      <c r="P17" s="8"/>
      <c r="Q17" s="8"/>
      <c r="R17" s="8"/>
      <c r="S17" s="8">
        <f>SUM(J17)</f>
        <v>0</v>
      </c>
      <c r="T17" s="8"/>
      <c r="U17" s="8"/>
      <c r="V17" s="9">
        <f t="shared" si="1"/>
        <v>0</v>
      </c>
    </row>
    <row r="18" spans="1:22" ht="12.75">
      <c r="A18" s="21" t="s">
        <v>21</v>
      </c>
      <c r="B18" s="21"/>
      <c r="C18" s="21"/>
      <c r="D18" s="1">
        <v>8</v>
      </c>
      <c r="E18">
        <v>6</v>
      </c>
      <c r="F18">
        <f t="shared" si="0"/>
        <v>2</v>
      </c>
      <c r="G18" s="1">
        <v>7</v>
      </c>
      <c r="H18" s="1" t="s">
        <v>66</v>
      </c>
      <c r="I18" s="4">
        <v>150</v>
      </c>
      <c r="J18" s="4">
        <f t="shared" si="2"/>
        <v>1050</v>
      </c>
      <c r="K18" s="1"/>
      <c r="L18" s="8"/>
      <c r="N18" s="8">
        <f>SUM(J18)</f>
        <v>1050</v>
      </c>
      <c r="O18" s="8"/>
      <c r="P18" s="8"/>
      <c r="R18" s="8">
        <f>SUM(J18)</f>
        <v>1050</v>
      </c>
      <c r="S18" s="8"/>
      <c r="T18" s="8"/>
      <c r="U18" s="8">
        <f>SUM(J18)</f>
        <v>1050</v>
      </c>
      <c r="V18" s="9">
        <f t="shared" si="1"/>
        <v>3150</v>
      </c>
    </row>
    <row r="19" spans="1:22" ht="12.75">
      <c r="A19" s="21" t="s">
        <v>22</v>
      </c>
      <c r="B19" s="21"/>
      <c r="C19" s="21"/>
      <c r="D19" s="1">
        <v>40</v>
      </c>
      <c r="E19">
        <v>6</v>
      </c>
      <c r="F19">
        <f t="shared" si="0"/>
        <v>34</v>
      </c>
      <c r="G19" s="1">
        <v>7</v>
      </c>
      <c r="H19" s="1" t="s">
        <v>66</v>
      </c>
      <c r="I19" s="4">
        <v>500</v>
      </c>
      <c r="J19" s="4">
        <f t="shared" si="2"/>
        <v>3500</v>
      </c>
      <c r="K19" s="1"/>
      <c r="L19" s="8"/>
      <c r="M19" s="8"/>
      <c r="N19" s="8"/>
      <c r="O19" s="8"/>
      <c r="P19" s="8"/>
      <c r="Q19" s="8"/>
      <c r="R19" s="8">
        <v>1400</v>
      </c>
      <c r="S19" s="8"/>
      <c r="T19" s="8">
        <v>1400</v>
      </c>
      <c r="U19" s="8">
        <v>700</v>
      </c>
      <c r="V19" s="9">
        <f t="shared" si="1"/>
        <v>3500</v>
      </c>
    </row>
    <row r="20" spans="1:22" ht="12.75">
      <c r="A20" s="21" t="s">
        <v>23</v>
      </c>
      <c r="B20" s="21"/>
      <c r="C20" s="21"/>
      <c r="D20" s="1">
        <v>25</v>
      </c>
      <c r="E20">
        <v>6</v>
      </c>
      <c r="F20">
        <f t="shared" si="0"/>
        <v>19</v>
      </c>
      <c r="G20" s="1">
        <v>7</v>
      </c>
      <c r="H20" s="1" t="s">
        <v>66</v>
      </c>
      <c r="I20" s="4">
        <v>150</v>
      </c>
      <c r="J20" s="4">
        <f t="shared" si="2"/>
        <v>1050</v>
      </c>
      <c r="K20" s="1"/>
      <c r="L20" s="8"/>
      <c r="M20" s="8"/>
      <c r="N20" s="8"/>
      <c r="O20" s="8"/>
      <c r="P20" s="8"/>
      <c r="Q20" s="8"/>
      <c r="S20" s="8">
        <v>150</v>
      </c>
      <c r="T20" s="8">
        <v>450</v>
      </c>
      <c r="U20" s="8">
        <v>450</v>
      </c>
      <c r="V20" s="9">
        <f t="shared" si="1"/>
        <v>1050</v>
      </c>
    </row>
    <row r="21" spans="1:22" ht="12.75">
      <c r="A21" s="21" t="s">
        <v>24</v>
      </c>
      <c r="B21" s="21"/>
      <c r="C21" s="21"/>
      <c r="D21" s="1">
        <v>10</v>
      </c>
      <c r="E21">
        <v>6</v>
      </c>
      <c r="F21">
        <f t="shared" si="0"/>
        <v>4</v>
      </c>
      <c r="G21" s="1">
        <v>1</v>
      </c>
      <c r="H21" s="1" t="s">
        <v>66</v>
      </c>
      <c r="I21" s="4">
        <v>5800</v>
      </c>
      <c r="J21" s="4">
        <f t="shared" si="2"/>
        <v>5800</v>
      </c>
      <c r="K21" s="1"/>
      <c r="L21" s="8"/>
      <c r="N21" s="8">
        <f>SUM(J21)</f>
        <v>5800</v>
      </c>
      <c r="O21" s="8"/>
      <c r="P21" s="8"/>
      <c r="Q21" s="8"/>
      <c r="R21" s="8">
        <f>SUM(J21)</f>
        <v>5800</v>
      </c>
      <c r="S21" s="8"/>
      <c r="T21" s="8"/>
      <c r="U21" s="8"/>
      <c r="V21" s="9">
        <f t="shared" si="1"/>
        <v>11600</v>
      </c>
    </row>
    <row r="22" spans="1:22" ht="12.75">
      <c r="A22" s="21" t="s">
        <v>25</v>
      </c>
      <c r="B22" s="21"/>
      <c r="C22" s="21"/>
      <c r="D22" s="1">
        <v>30</v>
      </c>
      <c r="E22">
        <v>6</v>
      </c>
      <c r="F22">
        <f t="shared" si="0"/>
        <v>24</v>
      </c>
      <c r="G22" s="1">
        <v>110</v>
      </c>
      <c r="H22" s="1" t="s">
        <v>91</v>
      </c>
      <c r="I22" s="4">
        <v>250</v>
      </c>
      <c r="J22" s="4">
        <f t="shared" si="2"/>
        <v>27500</v>
      </c>
      <c r="K22" s="1"/>
      <c r="L22" s="8"/>
      <c r="M22" s="8"/>
      <c r="N22" s="8"/>
      <c r="O22" s="8"/>
      <c r="P22" s="8"/>
      <c r="Q22" s="8"/>
      <c r="R22" s="8"/>
      <c r="S22" s="8"/>
      <c r="T22" s="8"/>
      <c r="U22" s="8"/>
      <c r="V22" s="9">
        <f t="shared" si="1"/>
        <v>0</v>
      </c>
    </row>
    <row r="23" spans="1:22" ht="12.75">
      <c r="A23" s="21" t="s">
        <v>26</v>
      </c>
      <c r="B23" s="21"/>
      <c r="C23" s="21"/>
      <c r="D23" s="1">
        <v>25</v>
      </c>
      <c r="E23">
        <v>6</v>
      </c>
      <c r="F23">
        <f t="shared" si="0"/>
        <v>19</v>
      </c>
      <c r="G23" s="12">
        <v>13235</v>
      </c>
      <c r="H23" s="1" t="s">
        <v>67</v>
      </c>
      <c r="I23" s="4">
        <v>3.75</v>
      </c>
      <c r="J23" s="4">
        <f t="shared" si="2"/>
        <v>49631.25</v>
      </c>
      <c r="K23" s="1"/>
      <c r="L23" s="8"/>
      <c r="M23" s="8"/>
      <c r="N23" s="8"/>
      <c r="O23" s="8"/>
      <c r="P23" s="8"/>
      <c r="Q23" s="8"/>
      <c r="R23" s="8">
        <v>12408</v>
      </c>
      <c r="S23" s="8">
        <v>12408</v>
      </c>
      <c r="T23" s="8">
        <v>12408</v>
      </c>
      <c r="U23" s="8">
        <v>12408</v>
      </c>
      <c r="V23" s="9">
        <f t="shared" si="1"/>
        <v>49632</v>
      </c>
    </row>
    <row r="24" spans="1:22" ht="12.75">
      <c r="A24" s="21" t="s">
        <v>27</v>
      </c>
      <c r="B24" s="21"/>
      <c r="C24" s="21"/>
      <c r="D24" s="1">
        <v>25</v>
      </c>
      <c r="E24">
        <v>6</v>
      </c>
      <c r="F24">
        <f t="shared" si="0"/>
        <v>19</v>
      </c>
      <c r="G24" s="1">
        <v>250</v>
      </c>
      <c r="H24" s="1" t="s">
        <v>64</v>
      </c>
      <c r="I24" s="4">
        <v>15</v>
      </c>
      <c r="J24" s="4">
        <f t="shared" si="2"/>
        <v>3750</v>
      </c>
      <c r="K24" s="1"/>
      <c r="L24" s="8"/>
      <c r="M24" s="8"/>
      <c r="N24" s="8"/>
      <c r="O24" s="8"/>
      <c r="P24" s="8"/>
      <c r="Q24" s="8"/>
      <c r="R24" s="8">
        <v>937</v>
      </c>
      <c r="S24" s="8">
        <v>937</v>
      </c>
      <c r="T24" s="8">
        <v>937</v>
      </c>
      <c r="U24" s="8">
        <v>937</v>
      </c>
      <c r="V24" s="9">
        <f t="shared" si="1"/>
        <v>3748</v>
      </c>
    </row>
    <row r="25" spans="1:22" ht="12.75">
      <c r="A25" s="21" t="s">
        <v>28</v>
      </c>
      <c r="B25" s="21"/>
      <c r="C25" s="21"/>
      <c r="D25" s="1">
        <v>25</v>
      </c>
      <c r="E25">
        <v>6</v>
      </c>
      <c r="F25">
        <f t="shared" si="0"/>
        <v>19</v>
      </c>
      <c r="G25" s="1">
        <v>8</v>
      </c>
      <c r="H25" s="1" t="s">
        <v>68</v>
      </c>
      <c r="I25" s="4">
        <v>125</v>
      </c>
      <c r="J25" s="4">
        <f t="shared" si="2"/>
        <v>1000</v>
      </c>
      <c r="K25" s="1"/>
      <c r="L25" s="8"/>
      <c r="M25" s="8"/>
      <c r="N25" s="8"/>
      <c r="O25" s="8"/>
      <c r="P25" s="8"/>
      <c r="Q25" s="8"/>
      <c r="R25" s="8"/>
      <c r="S25" s="8"/>
      <c r="T25" s="8">
        <f>SUM(J25)</f>
        <v>1000</v>
      </c>
      <c r="U25" s="8"/>
      <c r="V25" s="9">
        <f t="shared" si="1"/>
        <v>1000</v>
      </c>
    </row>
    <row r="26" spans="1:22" ht="12.75">
      <c r="A26" s="21"/>
      <c r="B26" s="21"/>
      <c r="C26" s="21"/>
      <c r="D26" s="1"/>
      <c r="G26" s="1"/>
      <c r="H26" s="1"/>
      <c r="I26" s="1"/>
      <c r="J26" s="4"/>
      <c r="K26" s="1"/>
      <c r="L26" s="8"/>
      <c r="M26" s="8"/>
      <c r="N26" s="8"/>
      <c r="O26" s="8"/>
      <c r="P26" s="8"/>
      <c r="Q26" s="8"/>
      <c r="R26" s="8"/>
      <c r="S26" s="8"/>
      <c r="T26" s="8"/>
      <c r="U26" s="8"/>
      <c r="V26" s="9">
        <f t="shared" si="1"/>
        <v>0</v>
      </c>
    </row>
    <row r="27" spans="1:22" ht="12.75">
      <c r="A27" s="25" t="s">
        <v>29</v>
      </c>
      <c r="B27" s="21"/>
      <c r="C27" s="21"/>
      <c r="D27" s="1"/>
      <c r="G27" s="1"/>
      <c r="H27" s="1"/>
      <c r="I27" s="1"/>
      <c r="J27" s="4"/>
      <c r="K27" s="1"/>
      <c r="L27" s="8"/>
      <c r="M27" s="8"/>
      <c r="N27" s="8"/>
      <c r="O27" s="8"/>
      <c r="P27" s="8"/>
      <c r="Q27" s="8"/>
      <c r="R27" s="8"/>
      <c r="S27" s="8"/>
      <c r="T27" s="8"/>
      <c r="U27" s="8"/>
      <c r="V27" s="9">
        <f t="shared" si="1"/>
        <v>0</v>
      </c>
    </row>
    <row r="28" spans="1:22" ht="12.75">
      <c r="A28" s="21" t="s">
        <v>30</v>
      </c>
      <c r="B28" s="21"/>
      <c r="C28" s="21"/>
      <c r="D28" s="1">
        <v>8</v>
      </c>
      <c r="E28">
        <v>4</v>
      </c>
      <c r="F28">
        <f t="shared" si="0"/>
        <v>4</v>
      </c>
      <c r="G28" s="12">
        <v>1</v>
      </c>
      <c r="H28" s="1" t="s">
        <v>91</v>
      </c>
      <c r="I28" s="4">
        <v>10000</v>
      </c>
      <c r="J28" s="4">
        <f t="shared" si="2"/>
        <v>10000</v>
      </c>
      <c r="K28" s="1"/>
      <c r="L28" s="8"/>
      <c r="M28" s="17">
        <f>SUM(J28)</f>
        <v>10000</v>
      </c>
      <c r="N28" s="8"/>
      <c r="O28" s="8"/>
      <c r="P28" s="8"/>
      <c r="Q28" s="8">
        <f>SUM(J28)</f>
        <v>10000</v>
      </c>
      <c r="R28" s="8"/>
      <c r="S28" s="8"/>
      <c r="T28" s="4"/>
      <c r="U28" s="17">
        <f>SUM(J28)</f>
        <v>10000</v>
      </c>
      <c r="V28" s="9">
        <f t="shared" si="1"/>
        <v>30000</v>
      </c>
    </row>
    <row r="29" spans="1:22" ht="12.75">
      <c r="A29" s="21" t="s">
        <v>31</v>
      </c>
      <c r="B29" s="21"/>
      <c r="C29" s="21"/>
      <c r="D29" s="1">
        <v>10</v>
      </c>
      <c r="E29">
        <v>4</v>
      </c>
      <c r="F29">
        <f t="shared" si="0"/>
        <v>6</v>
      </c>
      <c r="G29" s="1">
        <v>6000</v>
      </c>
      <c r="H29" s="1" t="s">
        <v>61</v>
      </c>
      <c r="I29" s="4">
        <v>4</v>
      </c>
      <c r="J29" s="19">
        <f t="shared" si="2"/>
        <v>24000</v>
      </c>
      <c r="K29" s="1"/>
      <c r="L29" s="8"/>
      <c r="N29" s="8">
        <f>SUM(J29)</f>
        <v>24000</v>
      </c>
      <c r="O29" s="8"/>
      <c r="P29" s="8"/>
      <c r="Q29" s="8"/>
      <c r="R29" s="8"/>
      <c r="S29" s="8">
        <f>SUM(J29)</f>
        <v>24000</v>
      </c>
      <c r="T29" s="8"/>
      <c r="U29" s="8"/>
      <c r="V29" s="9">
        <f t="shared" si="1"/>
        <v>48000</v>
      </c>
    </row>
    <row r="30" spans="1:22" ht="12.75">
      <c r="A30" s="21" t="s">
        <v>52</v>
      </c>
      <c r="B30" s="21"/>
      <c r="C30" s="21"/>
      <c r="D30" s="1">
        <v>10</v>
      </c>
      <c r="E30">
        <v>4</v>
      </c>
      <c r="F30">
        <f t="shared" si="0"/>
        <v>6</v>
      </c>
      <c r="G30" s="1">
        <v>1800</v>
      </c>
      <c r="H30" s="1" t="s">
        <v>61</v>
      </c>
      <c r="I30" s="4">
        <v>4</v>
      </c>
      <c r="J30" s="19">
        <f t="shared" si="2"/>
        <v>7200</v>
      </c>
      <c r="K30" s="1"/>
      <c r="L30" s="8"/>
      <c r="N30" s="8">
        <f>SUM(J30)</f>
        <v>7200</v>
      </c>
      <c r="O30" s="8"/>
      <c r="P30" s="8"/>
      <c r="Q30" s="8"/>
      <c r="R30" s="8"/>
      <c r="S30" s="8">
        <f>SUM(J30)</f>
        <v>7200</v>
      </c>
      <c r="T30" s="8"/>
      <c r="U30" s="8"/>
      <c r="V30" s="9">
        <f t="shared" si="1"/>
        <v>14400</v>
      </c>
    </row>
    <row r="31" spans="1:22" ht="12.75">
      <c r="A31" s="21" t="s">
        <v>41</v>
      </c>
      <c r="B31" s="21"/>
      <c r="C31" s="21"/>
      <c r="D31" s="1">
        <v>25</v>
      </c>
      <c r="E31">
        <v>4</v>
      </c>
      <c r="F31">
        <f t="shared" si="0"/>
        <v>21</v>
      </c>
      <c r="G31" s="1">
        <v>400</v>
      </c>
      <c r="H31" s="1" t="s">
        <v>61</v>
      </c>
      <c r="I31" s="20">
        <v>6</v>
      </c>
      <c r="J31" s="19">
        <f t="shared" si="2"/>
        <v>2400</v>
      </c>
      <c r="K31" s="1"/>
      <c r="L31" s="8"/>
      <c r="M31" s="8"/>
      <c r="N31" s="8"/>
      <c r="O31" s="8"/>
      <c r="P31" s="8"/>
      <c r="Q31" s="8"/>
      <c r="R31" s="8"/>
      <c r="S31" s="8"/>
      <c r="T31" s="8"/>
      <c r="U31" s="8">
        <f>SUM(J31)</f>
        <v>2400</v>
      </c>
      <c r="V31" s="9">
        <f t="shared" si="1"/>
        <v>2400</v>
      </c>
    </row>
    <row r="32" spans="1:22" ht="12.75">
      <c r="A32" s="21" t="s">
        <v>32</v>
      </c>
      <c r="B32" s="21"/>
      <c r="C32" s="21"/>
      <c r="D32" s="1">
        <v>15</v>
      </c>
      <c r="E32">
        <v>4</v>
      </c>
      <c r="F32">
        <f t="shared" si="0"/>
        <v>11</v>
      </c>
      <c r="G32" s="1">
        <v>60</v>
      </c>
      <c r="H32" s="1" t="s">
        <v>66</v>
      </c>
      <c r="I32" s="4">
        <v>100</v>
      </c>
      <c r="J32" s="19">
        <f t="shared" si="2"/>
        <v>6000</v>
      </c>
      <c r="K32" s="1"/>
      <c r="L32" s="8"/>
      <c r="M32" s="8"/>
      <c r="N32" s="8"/>
      <c r="P32" s="8"/>
      <c r="Q32" s="8">
        <f>SUM(J32)</f>
        <v>6000</v>
      </c>
      <c r="R32" s="8"/>
      <c r="S32" s="8"/>
      <c r="T32" s="8"/>
      <c r="U32" s="8">
        <f>SUM(J32)</f>
        <v>6000</v>
      </c>
      <c r="V32" s="9">
        <f t="shared" si="1"/>
        <v>12000</v>
      </c>
    </row>
    <row r="33" spans="1:22" ht="12.75">
      <c r="A33" s="21" t="s">
        <v>33</v>
      </c>
      <c r="B33" s="21"/>
      <c r="C33" s="21"/>
      <c r="D33" s="1">
        <v>30</v>
      </c>
      <c r="E33">
        <v>4</v>
      </c>
      <c r="F33">
        <f t="shared" si="0"/>
        <v>26</v>
      </c>
      <c r="G33" s="1">
        <v>25</v>
      </c>
      <c r="H33" s="1" t="s">
        <v>66</v>
      </c>
      <c r="I33" s="4">
        <v>350</v>
      </c>
      <c r="J33" s="4">
        <f t="shared" si="2"/>
        <v>8750</v>
      </c>
      <c r="K33" s="1"/>
      <c r="L33" s="8"/>
      <c r="M33" s="8"/>
      <c r="N33" s="8"/>
      <c r="O33" s="8"/>
      <c r="P33" s="8"/>
      <c r="Q33" s="8"/>
      <c r="R33" s="8"/>
      <c r="S33" s="8"/>
      <c r="T33" s="8"/>
      <c r="U33" s="8"/>
      <c r="V33" s="9">
        <f t="shared" si="1"/>
        <v>0</v>
      </c>
    </row>
    <row r="34" spans="1:22" ht="12.75">
      <c r="A34" s="21" t="s">
        <v>34</v>
      </c>
      <c r="B34" s="21"/>
      <c r="C34" s="21"/>
      <c r="D34" s="1">
        <v>30</v>
      </c>
      <c r="E34">
        <v>4</v>
      </c>
      <c r="F34">
        <f t="shared" si="0"/>
        <v>26</v>
      </c>
      <c r="G34" s="1">
        <v>40</v>
      </c>
      <c r="H34" s="1" t="s">
        <v>66</v>
      </c>
      <c r="I34" s="4">
        <v>100</v>
      </c>
      <c r="J34" s="4">
        <f t="shared" si="2"/>
        <v>4000</v>
      </c>
      <c r="K34" s="1"/>
      <c r="L34" s="8"/>
      <c r="M34" s="8"/>
      <c r="N34" s="8"/>
      <c r="O34" s="8"/>
      <c r="P34" s="8"/>
      <c r="Q34" s="8"/>
      <c r="R34" s="8"/>
      <c r="S34" s="8"/>
      <c r="T34" s="8"/>
      <c r="U34" s="8"/>
      <c r="V34" s="9">
        <f t="shared" si="1"/>
        <v>0</v>
      </c>
    </row>
    <row r="35" spans="1:22" ht="12.75">
      <c r="A35" s="21" t="s">
        <v>35</v>
      </c>
      <c r="B35" s="21"/>
      <c r="C35" s="21"/>
      <c r="D35" s="1">
        <v>30</v>
      </c>
      <c r="E35">
        <v>4</v>
      </c>
      <c r="F35">
        <f t="shared" si="0"/>
        <v>26</v>
      </c>
      <c r="G35" s="1">
        <v>25</v>
      </c>
      <c r="H35" s="1" t="s">
        <v>66</v>
      </c>
      <c r="I35" s="4">
        <v>150</v>
      </c>
      <c r="J35" s="4">
        <f t="shared" si="2"/>
        <v>3750</v>
      </c>
      <c r="K35" s="1"/>
      <c r="L35" s="8"/>
      <c r="M35" s="8">
        <v>938</v>
      </c>
      <c r="N35" s="8"/>
      <c r="O35" s="8"/>
      <c r="P35" s="8">
        <v>938</v>
      </c>
      <c r="Q35" s="8"/>
      <c r="R35" s="8"/>
      <c r="S35" s="8">
        <v>938</v>
      </c>
      <c r="T35" s="8"/>
      <c r="U35" s="8">
        <v>936</v>
      </c>
      <c r="V35" s="9">
        <f t="shared" si="1"/>
        <v>3750</v>
      </c>
    </row>
    <row r="36" spans="1:22" ht="12.75">
      <c r="A36" s="21" t="s">
        <v>36</v>
      </c>
      <c r="B36" s="21"/>
      <c r="C36" s="21"/>
      <c r="D36" s="1">
        <v>30</v>
      </c>
      <c r="E36">
        <v>4</v>
      </c>
      <c r="F36">
        <f t="shared" si="0"/>
        <v>26</v>
      </c>
      <c r="G36" s="1">
        <v>40</v>
      </c>
      <c r="H36" s="1" t="s">
        <v>66</v>
      </c>
      <c r="I36" s="4">
        <v>75</v>
      </c>
      <c r="J36" s="4">
        <f t="shared" si="2"/>
        <v>3000</v>
      </c>
      <c r="K36" s="1"/>
      <c r="L36" s="8"/>
      <c r="M36" s="8">
        <v>750</v>
      </c>
      <c r="N36" s="8"/>
      <c r="O36" s="8"/>
      <c r="P36" s="8">
        <v>750</v>
      </c>
      <c r="Q36" s="8"/>
      <c r="R36" s="8"/>
      <c r="S36" s="8">
        <v>750</v>
      </c>
      <c r="T36" s="8"/>
      <c r="U36" s="8">
        <v>750</v>
      </c>
      <c r="V36" s="9">
        <f t="shared" si="1"/>
        <v>3000</v>
      </c>
    </row>
    <row r="37" spans="1:22" ht="12.75">
      <c r="A37" s="21" t="s">
        <v>37</v>
      </c>
      <c r="B37" s="21"/>
      <c r="C37" s="21"/>
      <c r="D37" s="1">
        <v>35</v>
      </c>
      <c r="E37">
        <v>4</v>
      </c>
      <c r="F37">
        <f t="shared" si="0"/>
        <v>31</v>
      </c>
      <c r="G37" s="1">
        <v>25</v>
      </c>
      <c r="H37" s="1" t="s">
        <v>66</v>
      </c>
      <c r="I37" s="4">
        <v>210</v>
      </c>
      <c r="J37" s="4">
        <f t="shared" si="2"/>
        <v>5250</v>
      </c>
      <c r="K37" s="18" t="s">
        <v>102</v>
      </c>
      <c r="L37" s="8"/>
      <c r="M37" s="8">
        <v>630</v>
      </c>
      <c r="N37" s="8"/>
      <c r="O37" s="8"/>
      <c r="P37" s="8"/>
      <c r="Q37" s="8"/>
      <c r="R37" s="8">
        <v>630</v>
      </c>
      <c r="S37" s="8"/>
      <c r="T37" s="8"/>
      <c r="U37" s="8"/>
      <c r="V37" s="9">
        <f t="shared" si="1"/>
        <v>1260</v>
      </c>
    </row>
    <row r="38" spans="1:22" ht="12.75">
      <c r="A38" s="21" t="s">
        <v>38</v>
      </c>
      <c r="B38" s="21"/>
      <c r="C38" s="21"/>
      <c r="D38" s="16">
        <v>7</v>
      </c>
      <c r="E38">
        <v>4</v>
      </c>
      <c r="F38">
        <f t="shared" si="0"/>
        <v>3</v>
      </c>
      <c r="G38" s="1">
        <v>25</v>
      </c>
      <c r="H38" s="1" t="s">
        <v>66</v>
      </c>
      <c r="I38" s="4">
        <v>300</v>
      </c>
      <c r="J38" s="4">
        <f t="shared" si="2"/>
        <v>7500</v>
      </c>
      <c r="K38" s="1" t="s">
        <v>77</v>
      </c>
      <c r="L38" s="8"/>
      <c r="M38" s="8"/>
      <c r="N38" s="27" t="s">
        <v>93</v>
      </c>
      <c r="O38" s="28"/>
      <c r="P38" s="28"/>
      <c r="Q38" s="28"/>
      <c r="R38" s="28"/>
      <c r="S38" s="28"/>
      <c r="T38" s="28"/>
      <c r="U38" s="28"/>
      <c r="V38" s="9">
        <f t="shared" si="1"/>
        <v>0</v>
      </c>
    </row>
    <row r="39" spans="1:22" ht="12.75">
      <c r="A39" s="21" t="s">
        <v>39</v>
      </c>
      <c r="B39" s="21"/>
      <c r="C39" s="21"/>
      <c r="D39" s="16">
        <v>10</v>
      </c>
      <c r="E39">
        <v>4</v>
      </c>
      <c r="F39">
        <f t="shared" si="0"/>
        <v>6</v>
      </c>
      <c r="G39" s="1">
        <v>25</v>
      </c>
      <c r="H39" s="1" t="s">
        <v>66</v>
      </c>
      <c r="I39" s="4">
        <v>1000</v>
      </c>
      <c r="J39" s="4">
        <f t="shared" si="2"/>
        <v>25000</v>
      </c>
      <c r="K39" s="1" t="s">
        <v>77</v>
      </c>
      <c r="L39" s="8"/>
      <c r="M39" s="8"/>
      <c r="N39" s="27" t="s">
        <v>93</v>
      </c>
      <c r="O39" s="28"/>
      <c r="P39" s="28"/>
      <c r="Q39" s="28"/>
      <c r="R39" s="28"/>
      <c r="S39" s="28"/>
      <c r="T39" s="28"/>
      <c r="U39" s="28"/>
      <c r="V39" s="9">
        <f t="shared" si="1"/>
        <v>0</v>
      </c>
    </row>
    <row r="40" spans="1:22" ht="12.75">
      <c r="A40" s="21" t="s">
        <v>40</v>
      </c>
      <c r="B40" s="21"/>
      <c r="C40" s="21"/>
      <c r="D40" s="16">
        <v>15</v>
      </c>
      <c r="E40">
        <v>4</v>
      </c>
      <c r="F40">
        <f t="shared" si="0"/>
        <v>11</v>
      </c>
      <c r="G40" s="1">
        <v>25</v>
      </c>
      <c r="H40" s="1" t="s">
        <v>66</v>
      </c>
      <c r="I40" s="4">
        <v>300</v>
      </c>
      <c r="J40" s="4">
        <f>SUM(G40*I40)</f>
        <v>7500</v>
      </c>
      <c r="K40" s="1" t="s">
        <v>77</v>
      </c>
      <c r="L40" s="8"/>
      <c r="M40" s="8"/>
      <c r="N40" s="27" t="s">
        <v>93</v>
      </c>
      <c r="O40" s="28"/>
      <c r="P40" s="28"/>
      <c r="Q40" s="28"/>
      <c r="R40" s="28"/>
      <c r="S40" s="28"/>
      <c r="T40" s="28"/>
      <c r="U40" s="28"/>
      <c r="V40" s="9">
        <f t="shared" si="1"/>
        <v>0</v>
      </c>
    </row>
    <row r="41" spans="1:22" ht="12.75">
      <c r="A41" s="21" t="s">
        <v>42</v>
      </c>
      <c r="B41" s="21"/>
      <c r="C41" s="21"/>
      <c r="D41" s="1">
        <v>12</v>
      </c>
      <c r="E41">
        <v>4</v>
      </c>
      <c r="F41">
        <f t="shared" si="0"/>
        <v>8</v>
      </c>
      <c r="G41" s="1">
        <v>25</v>
      </c>
      <c r="H41" s="1" t="s">
        <v>66</v>
      </c>
      <c r="I41" s="4">
        <v>470</v>
      </c>
      <c r="J41" s="4">
        <f aca="true" t="shared" si="3" ref="J41:J62">SUM(G41*I41)</f>
        <v>11750</v>
      </c>
      <c r="K41" s="1"/>
      <c r="L41" s="8"/>
      <c r="M41" s="8"/>
      <c r="N41" s="8"/>
      <c r="P41" s="8">
        <v>2937</v>
      </c>
      <c r="Q41" s="8">
        <v>2937</v>
      </c>
      <c r="R41" s="8">
        <v>2938</v>
      </c>
      <c r="S41" s="8">
        <v>2938</v>
      </c>
      <c r="T41" s="8"/>
      <c r="U41" s="8"/>
      <c r="V41" s="9">
        <f t="shared" si="1"/>
        <v>11750</v>
      </c>
    </row>
    <row r="42" spans="1:22" ht="12.75">
      <c r="A42" s="21" t="s">
        <v>69</v>
      </c>
      <c r="B42" s="21"/>
      <c r="C42" s="21"/>
      <c r="D42" s="1">
        <v>25</v>
      </c>
      <c r="E42">
        <v>4</v>
      </c>
      <c r="F42">
        <f t="shared" si="0"/>
        <v>21</v>
      </c>
      <c r="G42" s="1">
        <v>25</v>
      </c>
      <c r="H42" s="1" t="s">
        <v>66</v>
      </c>
      <c r="I42" s="4">
        <v>50</v>
      </c>
      <c r="J42" s="4">
        <f t="shared" si="3"/>
        <v>1250</v>
      </c>
      <c r="K42" s="1"/>
      <c r="L42" s="8"/>
      <c r="M42" s="8"/>
      <c r="N42" s="8"/>
      <c r="O42" s="8"/>
      <c r="P42" s="8"/>
      <c r="Q42" s="8">
        <f>SUM(J42)</f>
        <v>1250</v>
      </c>
      <c r="R42" s="8"/>
      <c r="S42" s="8"/>
      <c r="T42" s="8"/>
      <c r="U42" s="8"/>
      <c r="V42" s="9">
        <f t="shared" si="1"/>
        <v>1250</v>
      </c>
    </row>
    <row r="43" spans="1:22" ht="12.75">
      <c r="A43" s="21" t="s">
        <v>43</v>
      </c>
      <c r="B43" s="21"/>
      <c r="C43" s="21"/>
      <c r="D43" s="1">
        <v>15</v>
      </c>
      <c r="E43">
        <v>4</v>
      </c>
      <c r="F43">
        <f t="shared" si="0"/>
        <v>11</v>
      </c>
      <c r="G43" s="1">
        <v>25</v>
      </c>
      <c r="H43" s="1" t="s">
        <v>66</v>
      </c>
      <c r="I43" s="4">
        <v>450</v>
      </c>
      <c r="J43" s="4">
        <f t="shared" si="3"/>
        <v>11250</v>
      </c>
      <c r="K43" s="1"/>
      <c r="L43" s="8"/>
      <c r="M43" s="8"/>
      <c r="N43" s="8"/>
      <c r="O43" s="8">
        <v>5737.5</v>
      </c>
      <c r="P43" s="8">
        <v>5737.5</v>
      </c>
      <c r="Q43" s="8">
        <v>5737.5</v>
      </c>
      <c r="R43" s="8">
        <v>5737.5</v>
      </c>
      <c r="S43" s="8"/>
      <c r="T43" s="8"/>
      <c r="U43" s="8"/>
      <c r="V43" s="9">
        <f t="shared" si="1"/>
        <v>22950</v>
      </c>
    </row>
    <row r="44" spans="1:22" ht="12.75">
      <c r="A44" s="21" t="s">
        <v>73</v>
      </c>
      <c r="B44" s="21"/>
      <c r="C44" s="21"/>
      <c r="D44" s="1">
        <v>15</v>
      </c>
      <c r="E44">
        <v>4</v>
      </c>
      <c r="F44">
        <f t="shared" si="0"/>
        <v>11</v>
      </c>
      <c r="G44" s="1">
        <v>25</v>
      </c>
      <c r="H44" s="1" t="s">
        <v>66</v>
      </c>
      <c r="I44" s="4">
        <v>250</v>
      </c>
      <c r="J44" s="4">
        <f t="shared" si="3"/>
        <v>6250</v>
      </c>
      <c r="K44" s="1"/>
      <c r="L44" s="8"/>
      <c r="M44" s="8"/>
      <c r="N44" s="8">
        <v>2550</v>
      </c>
      <c r="O44" s="8">
        <v>2550</v>
      </c>
      <c r="P44" s="8">
        <v>2550</v>
      </c>
      <c r="Q44" s="8">
        <v>2550</v>
      </c>
      <c r="R44" s="8">
        <v>2550</v>
      </c>
      <c r="S44" s="8"/>
      <c r="T44" s="8"/>
      <c r="U44" s="8"/>
      <c r="V44" s="9">
        <f t="shared" si="1"/>
        <v>12750</v>
      </c>
    </row>
    <row r="45" spans="1:22" ht="12.75">
      <c r="A45" s="21" t="s">
        <v>44</v>
      </c>
      <c r="B45" s="21"/>
      <c r="C45" s="21"/>
      <c r="D45" s="1">
        <v>25</v>
      </c>
      <c r="E45">
        <v>4</v>
      </c>
      <c r="F45">
        <f t="shared" si="0"/>
        <v>21</v>
      </c>
      <c r="G45" s="1">
        <v>25</v>
      </c>
      <c r="H45" s="1" t="s">
        <v>66</v>
      </c>
      <c r="I45" s="4">
        <v>2675</v>
      </c>
      <c r="J45" s="4">
        <f t="shared" si="3"/>
        <v>66875</v>
      </c>
      <c r="K45" s="2"/>
      <c r="L45" s="8"/>
      <c r="M45" s="8"/>
      <c r="N45" s="8"/>
      <c r="O45" s="8"/>
      <c r="P45" s="8"/>
      <c r="Q45" s="8"/>
      <c r="R45" s="8"/>
      <c r="S45" s="8"/>
      <c r="T45" s="8"/>
      <c r="U45" s="8">
        <v>13642</v>
      </c>
      <c r="V45" s="9">
        <f t="shared" si="1"/>
        <v>13642</v>
      </c>
    </row>
    <row r="46" spans="1:22" ht="12.75">
      <c r="A46" s="21" t="s">
        <v>45</v>
      </c>
      <c r="B46" s="21"/>
      <c r="C46" s="21"/>
      <c r="D46" s="1">
        <v>20</v>
      </c>
      <c r="E46">
        <v>4</v>
      </c>
      <c r="F46">
        <f t="shared" si="0"/>
        <v>16</v>
      </c>
      <c r="G46" s="1">
        <v>25</v>
      </c>
      <c r="H46" s="1" t="s">
        <v>66</v>
      </c>
      <c r="I46" s="4">
        <v>215</v>
      </c>
      <c r="J46" s="4">
        <f t="shared" si="3"/>
        <v>5375</v>
      </c>
      <c r="K46" s="1"/>
      <c r="L46" s="8"/>
      <c r="M46" s="8"/>
      <c r="N46" s="8"/>
      <c r="O46" s="8"/>
      <c r="P46" s="8"/>
      <c r="Q46" s="8"/>
      <c r="R46" s="8"/>
      <c r="S46" s="8">
        <v>1791</v>
      </c>
      <c r="T46" s="8">
        <v>1791</v>
      </c>
      <c r="U46" s="8">
        <v>1791</v>
      </c>
      <c r="V46" s="9">
        <f t="shared" si="1"/>
        <v>5373</v>
      </c>
    </row>
    <row r="47" spans="1:22" ht="12.75">
      <c r="A47" s="21" t="s">
        <v>46</v>
      </c>
      <c r="B47" s="21"/>
      <c r="C47" s="21"/>
      <c r="D47" s="1">
        <v>30</v>
      </c>
      <c r="E47">
        <v>4</v>
      </c>
      <c r="F47">
        <f t="shared" si="0"/>
        <v>26</v>
      </c>
      <c r="G47" s="1">
        <v>25</v>
      </c>
      <c r="H47" s="1" t="s">
        <v>66</v>
      </c>
      <c r="I47" s="4">
        <v>155</v>
      </c>
      <c r="J47" s="4">
        <f t="shared" si="3"/>
        <v>3875</v>
      </c>
      <c r="K47" s="1"/>
      <c r="L47" s="8"/>
      <c r="M47" s="8"/>
      <c r="N47" s="8"/>
      <c r="O47" s="8"/>
      <c r="P47" s="8"/>
      <c r="Q47" s="8"/>
      <c r="R47" s="8"/>
      <c r="S47" s="8">
        <v>968</v>
      </c>
      <c r="T47" s="8">
        <v>968</v>
      </c>
      <c r="U47" s="8">
        <v>968</v>
      </c>
      <c r="V47" s="9">
        <f t="shared" si="1"/>
        <v>2904</v>
      </c>
    </row>
    <row r="48" spans="1:22" ht="12.75">
      <c r="A48" s="21" t="s">
        <v>47</v>
      </c>
      <c r="B48" s="21"/>
      <c r="C48" s="21"/>
      <c r="D48" s="1">
        <v>25</v>
      </c>
      <c r="E48">
        <v>4</v>
      </c>
      <c r="F48">
        <f t="shared" si="0"/>
        <v>21</v>
      </c>
      <c r="G48" s="1">
        <v>25</v>
      </c>
      <c r="H48" s="1" t="s">
        <v>66</v>
      </c>
      <c r="I48" s="4">
        <v>1200</v>
      </c>
      <c r="J48" s="4">
        <f t="shared" si="3"/>
        <v>30000</v>
      </c>
      <c r="K48" s="18" t="s">
        <v>104</v>
      </c>
      <c r="L48" s="8"/>
      <c r="N48" s="8">
        <v>3600</v>
      </c>
      <c r="O48" s="8"/>
      <c r="Q48" s="8"/>
      <c r="R48" s="8">
        <v>3600</v>
      </c>
      <c r="S48" s="8"/>
      <c r="T48" s="8"/>
      <c r="U48" s="8">
        <v>3600</v>
      </c>
      <c r="V48" s="9">
        <f t="shared" si="1"/>
        <v>10800</v>
      </c>
    </row>
    <row r="49" spans="1:22" ht="12.75">
      <c r="A49" s="21" t="s">
        <v>48</v>
      </c>
      <c r="B49" s="21"/>
      <c r="C49" s="21"/>
      <c r="D49" s="1">
        <v>25</v>
      </c>
      <c r="E49">
        <v>4</v>
      </c>
      <c r="F49">
        <f t="shared" si="0"/>
        <v>21</v>
      </c>
      <c r="G49" s="1">
        <v>25</v>
      </c>
      <c r="H49" s="1" t="s">
        <v>66</v>
      </c>
      <c r="I49" s="4">
        <v>50</v>
      </c>
      <c r="J49" s="4">
        <f t="shared" si="3"/>
        <v>1250</v>
      </c>
      <c r="K49" s="1"/>
      <c r="L49" s="8"/>
      <c r="M49" s="8"/>
      <c r="N49" s="8"/>
      <c r="O49" s="8"/>
      <c r="P49" s="8"/>
      <c r="Q49" s="8"/>
      <c r="R49" s="8"/>
      <c r="S49" s="8"/>
      <c r="T49" s="8">
        <v>1250</v>
      </c>
      <c r="U49" s="8"/>
      <c r="V49" s="9">
        <f t="shared" si="1"/>
        <v>1250</v>
      </c>
    </row>
    <row r="50" spans="1:22" ht="12.75">
      <c r="A50" s="21" t="s">
        <v>49</v>
      </c>
      <c r="B50" s="21"/>
      <c r="C50" s="21"/>
      <c r="D50" s="1">
        <v>20</v>
      </c>
      <c r="E50">
        <v>4</v>
      </c>
      <c r="F50">
        <f t="shared" si="0"/>
        <v>16</v>
      </c>
      <c r="G50" s="1">
        <v>25</v>
      </c>
      <c r="H50" s="1" t="s">
        <v>66</v>
      </c>
      <c r="I50" s="4">
        <v>250</v>
      </c>
      <c r="J50" s="4">
        <f t="shared" si="3"/>
        <v>6250</v>
      </c>
      <c r="K50" s="1"/>
      <c r="L50" s="8"/>
      <c r="M50" s="8"/>
      <c r="N50" s="8"/>
      <c r="O50" s="8"/>
      <c r="P50" s="8"/>
      <c r="Q50" s="8"/>
      <c r="R50" s="8">
        <v>1562</v>
      </c>
      <c r="S50" s="8">
        <v>1562</v>
      </c>
      <c r="T50" s="8">
        <v>1562</v>
      </c>
      <c r="U50" s="8">
        <v>1562</v>
      </c>
      <c r="V50" s="9">
        <f t="shared" si="1"/>
        <v>6248</v>
      </c>
    </row>
    <row r="51" spans="1:22" ht="12.75">
      <c r="A51" s="21" t="s">
        <v>50</v>
      </c>
      <c r="B51" s="21"/>
      <c r="C51" s="21"/>
      <c r="D51" s="1">
        <v>8</v>
      </c>
      <c r="E51">
        <v>4</v>
      </c>
      <c r="F51">
        <f t="shared" si="0"/>
        <v>4</v>
      </c>
      <c r="G51" s="1">
        <v>45</v>
      </c>
      <c r="H51" s="1" t="s">
        <v>70</v>
      </c>
      <c r="I51" s="5">
        <v>35</v>
      </c>
      <c r="J51" s="4">
        <f t="shared" si="3"/>
        <v>1575</v>
      </c>
      <c r="K51" s="1" t="s">
        <v>78</v>
      </c>
      <c r="L51" s="8"/>
      <c r="M51" s="8"/>
      <c r="N51" s="8"/>
      <c r="O51" s="8"/>
      <c r="P51" s="8">
        <v>787</v>
      </c>
      <c r="Q51" s="8"/>
      <c r="R51" s="8"/>
      <c r="S51" s="8"/>
      <c r="T51" s="8">
        <v>787</v>
      </c>
      <c r="U51" s="8"/>
      <c r="V51" s="9">
        <f t="shared" si="1"/>
        <v>1574</v>
      </c>
    </row>
    <row r="52" spans="1:22" ht="25.5">
      <c r="A52" s="21" t="s">
        <v>51</v>
      </c>
      <c r="B52" s="21"/>
      <c r="C52" s="21"/>
      <c r="D52" s="1">
        <v>15</v>
      </c>
      <c r="E52">
        <v>4</v>
      </c>
      <c r="F52">
        <f t="shared" si="0"/>
        <v>11</v>
      </c>
      <c r="G52" s="1">
        <v>0</v>
      </c>
      <c r="H52" s="1" t="s">
        <v>70</v>
      </c>
      <c r="I52" s="4">
        <v>50</v>
      </c>
      <c r="J52" s="4">
        <f t="shared" si="3"/>
        <v>0</v>
      </c>
      <c r="K52" s="2" t="s">
        <v>94</v>
      </c>
      <c r="L52" s="8"/>
      <c r="M52" s="8"/>
      <c r="N52" s="8"/>
      <c r="O52" s="8"/>
      <c r="P52" s="8"/>
      <c r="Q52" s="8"/>
      <c r="R52" s="8"/>
      <c r="S52" s="8"/>
      <c r="T52" s="8"/>
      <c r="U52" s="8"/>
      <c r="V52" s="9">
        <f t="shared" si="1"/>
        <v>0</v>
      </c>
    </row>
    <row r="53" spans="1:22" ht="12.75">
      <c r="A53" s="21" t="s">
        <v>55</v>
      </c>
      <c r="B53" s="21"/>
      <c r="C53" s="21"/>
      <c r="D53" s="1">
        <v>25</v>
      </c>
      <c r="E53">
        <v>4</v>
      </c>
      <c r="F53">
        <f t="shared" si="0"/>
        <v>21</v>
      </c>
      <c r="G53" s="1">
        <v>40</v>
      </c>
      <c r="H53" s="1" t="s">
        <v>66</v>
      </c>
      <c r="I53" s="5">
        <v>75</v>
      </c>
      <c r="J53" s="4">
        <f t="shared" si="3"/>
        <v>3000</v>
      </c>
      <c r="K53" s="1"/>
      <c r="L53" s="8"/>
      <c r="M53" s="8"/>
      <c r="N53" s="8"/>
      <c r="O53" s="8"/>
      <c r="P53" s="8"/>
      <c r="Q53" s="8"/>
      <c r="R53" s="8">
        <v>750</v>
      </c>
      <c r="S53" s="8">
        <v>750</v>
      </c>
      <c r="T53" s="8">
        <v>750</v>
      </c>
      <c r="U53" s="8">
        <v>750</v>
      </c>
      <c r="V53" s="9">
        <f t="shared" si="1"/>
        <v>3000</v>
      </c>
    </row>
    <row r="54" spans="1:22" ht="12.75">
      <c r="A54" s="21" t="s">
        <v>53</v>
      </c>
      <c r="B54" s="21"/>
      <c r="C54" s="21"/>
      <c r="D54" s="1">
        <v>10</v>
      </c>
      <c r="E54">
        <v>4</v>
      </c>
      <c r="F54">
        <f t="shared" si="0"/>
        <v>6</v>
      </c>
      <c r="G54" s="1">
        <v>1600</v>
      </c>
      <c r="H54" s="1" t="s">
        <v>61</v>
      </c>
      <c r="I54" s="4">
        <v>2</v>
      </c>
      <c r="J54" s="4">
        <f t="shared" si="3"/>
        <v>3200</v>
      </c>
      <c r="K54" s="1"/>
      <c r="L54" s="8"/>
      <c r="M54" s="8"/>
      <c r="N54" s="8"/>
      <c r="O54" s="8">
        <v>3200</v>
      </c>
      <c r="P54" s="8"/>
      <c r="Q54" s="8"/>
      <c r="R54" s="8"/>
      <c r="S54" s="8"/>
      <c r="T54" s="8"/>
      <c r="U54" s="8"/>
      <c r="V54" s="9">
        <f t="shared" si="1"/>
        <v>3200</v>
      </c>
    </row>
    <row r="55" spans="1:22" ht="12.75">
      <c r="A55" s="21" t="s">
        <v>54</v>
      </c>
      <c r="B55" s="21"/>
      <c r="C55" s="21"/>
      <c r="D55" s="1">
        <v>12</v>
      </c>
      <c r="E55">
        <v>4</v>
      </c>
      <c r="F55">
        <f t="shared" si="0"/>
        <v>8</v>
      </c>
      <c r="G55" s="1">
        <v>2</v>
      </c>
      <c r="H55" s="1" t="s">
        <v>66</v>
      </c>
      <c r="I55" s="4">
        <v>12000</v>
      </c>
      <c r="J55" s="4">
        <f t="shared" si="3"/>
        <v>24000</v>
      </c>
      <c r="K55" s="1"/>
      <c r="L55" s="8"/>
      <c r="M55" s="8"/>
      <c r="N55" s="8"/>
      <c r="O55" s="8"/>
      <c r="P55" s="8">
        <v>24000</v>
      </c>
      <c r="Q55" s="8"/>
      <c r="R55" s="8"/>
      <c r="S55" s="8"/>
      <c r="T55" s="8"/>
      <c r="U55" s="8"/>
      <c r="V55" s="9">
        <f t="shared" si="1"/>
        <v>24000</v>
      </c>
    </row>
    <row r="56" spans="1:22" ht="12.75">
      <c r="A56" s="21" t="s">
        <v>56</v>
      </c>
      <c r="B56" s="21"/>
      <c r="C56" s="21"/>
      <c r="D56" s="1">
        <v>15</v>
      </c>
      <c r="E56">
        <v>4</v>
      </c>
      <c r="F56">
        <f t="shared" si="0"/>
        <v>11</v>
      </c>
      <c r="G56" s="1">
        <v>3</v>
      </c>
      <c r="H56" s="1" t="s">
        <v>66</v>
      </c>
      <c r="I56" s="5">
        <v>150</v>
      </c>
      <c r="J56" s="4">
        <f t="shared" si="3"/>
        <v>450</v>
      </c>
      <c r="K56" s="1"/>
      <c r="L56" s="8"/>
      <c r="M56" s="8"/>
      <c r="N56" s="8">
        <f>SUM(J56)</f>
        <v>450</v>
      </c>
      <c r="O56" s="8"/>
      <c r="P56" s="8"/>
      <c r="Q56" s="8"/>
      <c r="R56" s="8"/>
      <c r="S56" s="8"/>
      <c r="T56" s="8"/>
      <c r="U56" s="8">
        <f>SUM(J56)</f>
        <v>450</v>
      </c>
      <c r="V56" s="9">
        <f t="shared" si="1"/>
        <v>900</v>
      </c>
    </row>
    <row r="57" spans="1:22" ht="51">
      <c r="A57" s="21" t="s">
        <v>57</v>
      </c>
      <c r="B57" s="21"/>
      <c r="C57" s="21"/>
      <c r="D57" s="1">
        <v>10</v>
      </c>
      <c r="E57">
        <v>4</v>
      </c>
      <c r="F57">
        <f t="shared" si="0"/>
        <v>6</v>
      </c>
      <c r="G57" s="1">
        <v>40</v>
      </c>
      <c r="H57" s="1" t="s">
        <v>66</v>
      </c>
      <c r="I57" s="4">
        <v>20</v>
      </c>
      <c r="J57" s="4">
        <f t="shared" si="3"/>
        <v>800</v>
      </c>
      <c r="K57" s="2" t="s">
        <v>100</v>
      </c>
      <c r="L57" s="8"/>
      <c r="M57" s="8"/>
      <c r="N57" s="8"/>
      <c r="O57" s="8"/>
      <c r="P57" s="8">
        <v>800</v>
      </c>
      <c r="Q57" s="8"/>
      <c r="R57" s="8"/>
      <c r="S57" s="8"/>
      <c r="T57" s="8">
        <v>800</v>
      </c>
      <c r="U57" s="8"/>
      <c r="V57" s="9">
        <f t="shared" si="1"/>
        <v>1600</v>
      </c>
    </row>
    <row r="58" spans="1:22" ht="25.5">
      <c r="A58" s="21" t="s">
        <v>58</v>
      </c>
      <c r="B58" s="21"/>
      <c r="C58" s="21"/>
      <c r="D58" s="1">
        <v>10</v>
      </c>
      <c r="E58">
        <v>4</v>
      </c>
      <c r="F58">
        <f t="shared" si="0"/>
        <v>6</v>
      </c>
      <c r="G58" s="1">
        <v>1</v>
      </c>
      <c r="H58" s="1" t="s">
        <v>72</v>
      </c>
      <c r="I58" s="5">
        <v>5000</v>
      </c>
      <c r="J58" s="4">
        <f t="shared" si="3"/>
        <v>5000</v>
      </c>
      <c r="K58" s="2" t="s">
        <v>79</v>
      </c>
      <c r="N58" s="8"/>
      <c r="O58" s="8">
        <f>SUM(J58)</f>
        <v>5000</v>
      </c>
      <c r="P58" s="8"/>
      <c r="Q58" s="8"/>
      <c r="R58" s="8"/>
      <c r="S58" s="8"/>
      <c r="T58" s="8">
        <f>SUM(J58)</f>
        <v>5000</v>
      </c>
      <c r="U58" s="8"/>
      <c r="V58" s="9">
        <f>SUM(N58:U58)</f>
        <v>10000</v>
      </c>
    </row>
    <row r="59" spans="1:22" ht="12.75">
      <c r="A59" s="21" t="s">
        <v>71</v>
      </c>
      <c r="B59" s="21"/>
      <c r="C59" s="21"/>
      <c r="D59" s="1">
        <v>20</v>
      </c>
      <c r="E59">
        <v>4</v>
      </c>
      <c r="F59">
        <f t="shared" si="0"/>
        <v>16</v>
      </c>
      <c r="G59" s="1">
        <v>25</v>
      </c>
      <c r="H59" s="1" t="s">
        <v>66</v>
      </c>
      <c r="I59" s="4">
        <v>50</v>
      </c>
      <c r="J59" s="4">
        <f t="shared" si="3"/>
        <v>1250</v>
      </c>
      <c r="K59" s="1"/>
      <c r="L59" s="8"/>
      <c r="M59" s="8"/>
      <c r="N59" s="8"/>
      <c r="O59" s="8"/>
      <c r="P59" s="8"/>
      <c r="Q59" s="8"/>
      <c r="R59" s="8">
        <v>1250</v>
      </c>
      <c r="S59" s="8"/>
      <c r="T59" s="8"/>
      <c r="U59" s="8"/>
      <c r="V59" s="9">
        <f t="shared" si="1"/>
        <v>1250</v>
      </c>
    </row>
    <row r="60" spans="1:22" ht="12.75">
      <c r="A60" s="21" t="s">
        <v>74</v>
      </c>
      <c r="B60" s="21"/>
      <c r="C60" s="21"/>
      <c r="D60" s="1">
        <v>50</v>
      </c>
      <c r="E60">
        <v>4</v>
      </c>
      <c r="F60">
        <f t="shared" si="0"/>
        <v>46</v>
      </c>
      <c r="G60" s="1">
        <v>50</v>
      </c>
      <c r="H60" s="1" t="s">
        <v>66</v>
      </c>
      <c r="I60" s="4">
        <v>15</v>
      </c>
      <c r="J60" s="4">
        <f t="shared" si="3"/>
        <v>750</v>
      </c>
      <c r="K60" s="1"/>
      <c r="L60" s="8"/>
      <c r="M60" s="8"/>
      <c r="N60" s="8"/>
      <c r="O60" s="8"/>
      <c r="P60" s="8"/>
      <c r="Q60" s="8"/>
      <c r="R60" s="8"/>
      <c r="S60" s="8"/>
      <c r="T60" s="8"/>
      <c r="U60" s="8"/>
      <c r="V60" s="9">
        <f t="shared" si="1"/>
        <v>0</v>
      </c>
    </row>
    <row r="61" spans="1:22" ht="12.75">
      <c r="A61" s="21" t="s">
        <v>75</v>
      </c>
      <c r="B61" s="21"/>
      <c r="C61" s="21"/>
      <c r="D61" s="1">
        <v>15</v>
      </c>
      <c r="E61">
        <v>4</v>
      </c>
      <c r="F61">
        <f t="shared" si="0"/>
        <v>11</v>
      </c>
      <c r="G61" s="1">
        <v>25</v>
      </c>
      <c r="H61" s="1" t="s">
        <v>66</v>
      </c>
      <c r="I61" s="4">
        <v>11</v>
      </c>
      <c r="J61" s="4">
        <f t="shared" si="3"/>
        <v>275</v>
      </c>
      <c r="K61" s="1"/>
      <c r="L61" s="8"/>
      <c r="M61" s="8"/>
      <c r="N61" s="8"/>
      <c r="P61" s="8"/>
      <c r="Q61" s="8"/>
      <c r="R61" s="8">
        <f>SUM(J61)</f>
        <v>275</v>
      </c>
      <c r="S61" s="8"/>
      <c r="T61" s="8"/>
      <c r="U61" s="8"/>
      <c r="V61" s="9">
        <f t="shared" si="1"/>
        <v>275</v>
      </c>
    </row>
    <row r="62" spans="1:22" ht="12.75">
      <c r="A62" s="21" t="s">
        <v>80</v>
      </c>
      <c r="B62" s="21"/>
      <c r="C62" s="21"/>
      <c r="D62" s="1">
        <v>30</v>
      </c>
      <c r="E62">
        <v>4</v>
      </c>
      <c r="F62">
        <f t="shared" si="0"/>
        <v>26</v>
      </c>
      <c r="G62" s="1">
        <v>1</v>
      </c>
      <c r="H62" s="1" t="s">
        <v>66</v>
      </c>
      <c r="I62" s="1">
        <v>12000</v>
      </c>
      <c r="J62" s="4">
        <f t="shared" si="3"/>
        <v>12000</v>
      </c>
      <c r="K62" s="1" t="s">
        <v>95</v>
      </c>
      <c r="L62" s="8"/>
      <c r="M62" s="8"/>
      <c r="N62" s="8"/>
      <c r="O62" s="8"/>
      <c r="P62" s="8"/>
      <c r="Q62" s="8"/>
      <c r="R62" s="8"/>
      <c r="S62" s="8"/>
      <c r="T62" s="8"/>
      <c r="U62" s="8"/>
      <c r="V62" s="9">
        <f t="shared" si="1"/>
        <v>0</v>
      </c>
    </row>
    <row r="63" spans="1:22" ht="12.75">
      <c r="A63" s="3"/>
      <c r="B63" s="3"/>
      <c r="C63" s="3"/>
      <c r="D63" s="1"/>
      <c r="G63" s="1"/>
      <c r="H63" s="1"/>
      <c r="I63" s="1"/>
      <c r="J63" s="1"/>
      <c r="K63" s="1"/>
      <c r="L63" s="8"/>
      <c r="M63" s="8"/>
      <c r="N63" s="8"/>
      <c r="O63" s="8"/>
      <c r="P63" s="8"/>
      <c r="Q63" s="8"/>
      <c r="R63" s="8"/>
      <c r="S63" s="8"/>
      <c r="T63" s="8"/>
      <c r="U63" s="8"/>
      <c r="V63" s="9">
        <f t="shared" si="1"/>
        <v>0</v>
      </c>
    </row>
    <row r="64" spans="1:22" ht="12.75">
      <c r="A64" s="21" t="s">
        <v>81</v>
      </c>
      <c r="B64" s="21"/>
      <c r="C64" s="21"/>
      <c r="D64" s="22" t="s">
        <v>90</v>
      </c>
      <c r="E64" s="22"/>
      <c r="F64" s="22"/>
      <c r="G64" s="22"/>
      <c r="H64" s="22"/>
      <c r="I64" s="22"/>
      <c r="J64" s="22"/>
      <c r="K64" s="1"/>
      <c r="L64" s="8">
        <f>SUM(L5:L62)</f>
        <v>0</v>
      </c>
      <c r="M64" s="8">
        <f aca="true" t="shared" si="4" ref="M64:U64">SUM(M5:M62)</f>
        <v>13118</v>
      </c>
      <c r="N64" s="8">
        <f t="shared" si="4"/>
        <v>55131.25</v>
      </c>
      <c r="O64" s="8">
        <f t="shared" si="4"/>
        <v>17425.5</v>
      </c>
      <c r="P64" s="8">
        <f t="shared" si="4"/>
        <v>48899.5</v>
      </c>
      <c r="Q64" s="8">
        <f t="shared" si="4"/>
        <v>30212.5</v>
      </c>
      <c r="R64" s="8">
        <f t="shared" si="4"/>
        <v>41787.5</v>
      </c>
      <c r="S64" s="8">
        <f t="shared" si="4"/>
        <v>64911.25</v>
      </c>
      <c r="T64" s="8">
        <f t="shared" si="4"/>
        <v>29103</v>
      </c>
      <c r="U64" s="8">
        <f t="shared" si="4"/>
        <v>73667</v>
      </c>
      <c r="V64" s="9">
        <f t="shared" si="1"/>
        <v>374255.5</v>
      </c>
    </row>
    <row r="65" spans="1:22" ht="26.25" customHeight="1">
      <c r="A65" s="21"/>
      <c r="B65" s="21"/>
      <c r="C65" s="21"/>
      <c r="D65" s="32" t="s">
        <v>89</v>
      </c>
      <c r="E65" s="22"/>
      <c r="F65" s="22"/>
      <c r="G65" s="22"/>
      <c r="H65" s="22"/>
      <c r="I65" s="22"/>
      <c r="J65" s="22"/>
      <c r="K65" s="10">
        <v>1.04</v>
      </c>
      <c r="L65" s="11">
        <v>1.125</v>
      </c>
      <c r="M65" s="11">
        <v>1.217</v>
      </c>
      <c r="N65" s="11">
        <v>1.316</v>
      </c>
      <c r="O65" s="11">
        <v>1.423</v>
      </c>
      <c r="P65" s="11">
        <v>1.539</v>
      </c>
      <c r="Q65" s="11">
        <v>1.665</v>
      </c>
      <c r="R65" s="11">
        <v>1.801</v>
      </c>
      <c r="S65" s="11">
        <v>1.948</v>
      </c>
      <c r="T65" s="11">
        <v>2.107</v>
      </c>
      <c r="U65" s="11">
        <v>2.279</v>
      </c>
      <c r="V65" s="9"/>
    </row>
    <row r="66" spans="1:22" ht="12.75">
      <c r="A66" s="21" t="s">
        <v>82</v>
      </c>
      <c r="B66" s="21"/>
      <c r="C66" s="21"/>
      <c r="D66" s="32" t="s">
        <v>96</v>
      </c>
      <c r="E66" s="22"/>
      <c r="F66" s="22"/>
      <c r="G66" s="22"/>
      <c r="H66" s="22"/>
      <c r="I66" s="22"/>
      <c r="J66" s="22"/>
      <c r="K66" s="1"/>
      <c r="L66" s="8">
        <f>SUM(L64*L65)</f>
        <v>0</v>
      </c>
      <c r="M66" s="8">
        <f aca="true" t="shared" si="5" ref="M66:U66">SUM(M64*M65)</f>
        <v>15964.606000000002</v>
      </c>
      <c r="N66" s="8">
        <f t="shared" si="5"/>
        <v>72552.725</v>
      </c>
      <c r="O66" s="8">
        <f t="shared" si="5"/>
        <v>24796.4865</v>
      </c>
      <c r="P66" s="8">
        <f t="shared" si="5"/>
        <v>75256.3305</v>
      </c>
      <c r="Q66" s="8">
        <f t="shared" si="5"/>
        <v>50303.8125</v>
      </c>
      <c r="R66" s="8">
        <f t="shared" si="5"/>
        <v>75259.28749999999</v>
      </c>
      <c r="S66" s="8">
        <f t="shared" si="5"/>
        <v>126447.11499999999</v>
      </c>
      <c r="T66" s="8">
        <f t="shared" si="5"/>
        <v>61320.02100000001</v>
      </c>
      <c r="U66" s="8">
        <f t="shared" si="5"/>
        <v>167887.093</v>
      </c>
      <c r="V66" s="9">
        <f t="shared" si="1"/>
        <v>669787.477</v>
      </c>
    </row>
    <row r="67" spans="1:22" ht="13.5" thickBot="1">
      <c r="A67" s="21"/>
      <c r="B67" s="21"/>
      <c r="C67" s="21"/>
      <c r="D67" s="22" t="s">
        <v>83</v>
      </c>
      <c r="E67" s="22"/>
      <c r="F67" s="22"/>
      <c r="G67" s="22"/>
      <c r="H67" s="22"/>
      <c r="I67" s="22"/>
      <c r="J67" s="22"/>
      <c r="K67" s="13">
        <v>0.089</v>
      </c>
      <c r="L67" s="15">
        <f>SUM(L66*K67)</f>
        <v>0</v>
      </c>
      <c r="M67" s="15">
        <f>SUM(M66*K67)</f>
        <v>1420.849934</v>
      </c>
      <c r="N67" s="15">
        <f>SUM(N66*K67)</f>
        <v>6457.192525</v>
      </c>
      <c r="O67" s="15">
        <f>SUM(O66*K67)</f>
        <v>2206.8872985</v>
      </c>
      <c r="P67" s="15">
        <f>SUM(P66*K67)</f>
        <v>6697.813414499999</v>
      </c>
      <c r="Q67" s="15">
        <f>SUM(Q66*K67)</f>
        <v>4477.0393125</v>
      </c>
      <c r="R67" s="15">
        <f>SUM(R66*K67)</f>
        <v>6698.076587499999</v>
      </c>
      <c r="S67" s="15">
        <f>SUM(S66*K67)</f>
        <v>11253.793235</v>
      </c>
      <c r="T67" s="15">
        <f>SUM(T66*K67)</f>
        <v>5457.481869</v>
      </c>
      <c r="U67" s="15">
        <f>SUM(U66*K67)</f>
        <v>14941.951276999998</v>
      </c>
      <c r="V67" s="14">
        <f t="shared" si="1"/>
        <v>59611.085453</v>
      </c>
    </row>
    <row r="68" spans="1:22" ht="13.5" thickTop="1">
      <c r="A68" s="21"/>
      <c r="B68" s="21"/>
      <c r="C68" s="21"/>
      <c r="D68" s="23" t="s">
        <v>84</v>
      </c>
      <c r="E68" s="22"/>
      <c r="F68" s="22"/>
      <c r="G68" s="22"/>
      <c r="H68" s="22"/>
      <c r="I68" s="22"/>
      <c r="J68" s="22"/>
      <c r="K68" s="1"/>
      <c r="L68" s="8">
        <f>SUM(L66:L67)</f>
        <v>0</v>
      </c>
      <c r="M68" s="8">
        <f aca="true" t="shared" si="6" ref="M68:U68">SUM(M66:M67)</f>
        <v>17385.455934</v>
      </c>
      <c r="N68" s="8">
        <f t="shared" si="6"/>
        <v>79009.91752500001</v>
      </c>
      <c r="O68" s="8">
        <f t="shared" si="6"/>
        <v>27003.373798499997</v>
      </c>
      <c r="P68" s="8">
        <f t="shared" si="6"/>
        <v>81954.14391449999</v>
      </c>
      <c r="Q68" s="8">
        <f t="shared" si="6"/>
        <v>54780.8518125</v>
      </c>
      <c r="R68" s="8">
        <f t="shared" si="6"/>
        <v>81957.36408749998</v>
      </c>
      <c r="S68" s="8">
        <f t="shared" si="6"/>
        <v>137700.90823499998</v>
      </c>
      <c r="T68" s="8">
        <f t="shared" si="6"/>
        <v>66777.502869</v>
      </c>
      <c r="U68" s="8">
        <f t="shared" si="6"/>
        <v>182829.04427699998</v>
      </c>
      <c r="V68" s="9">
        <f>SUM(V66:V67)</f>
        <v>729398.562453</v>
      </c>
    </row>
    <row r="69" spans="1:22" ht="12.75">
      <c r="A69" s="21"/>
      <c r="B69" s="21"/>
      <c r="C69" s="21"/>
      <c r="D69" s="22" t="s">
        <v>85</v>
      </c>
      <c r="E69" s="22"/>
      <c r="F69" s="22"/>
      <c r="G69" s="22"/>
      <c r="H69" s="22"/>
      <c r="I69" s="22"/>
      <c r="J69" s="22"/>
      <c r="K69" s="1"/>
      <c r="L69" s="8"/>
      <c r="M69" s="8"/>
      <c r="N69" s="8"/>
      <c r="O69" s="8"/>
      <c r="P69" s="8"/>
      <c r="Q69" s="8"/>
      <c r="R69" s="8"/>
      <c r="S69" s="8"/>
      <c r="T69" s="8"/>
      <c r="U69" s="8"/>
      <c r="V69" s="9">
        <f>SUM(L69:U69)</f>
        <v>0</v>
      </c>
    </row>
    <row r="70" spans="1:22" ht="12.75">
      <c r="A70" s="21"/>
      <c r="B70" s="21"/>
      <c r="C70" s="21"/>
      <c r="D70" s="24" t="s">
        <v>86</v>
      </c>
      <c r="E70" s="22"/>
      <c r="F70" s="22"/>
      <c r="G70" s="22"/>
      <c r="H70" s="22"/>
      <c r="I70" s="22"/>
      <c r="J70" s="22"/>
      <c r="K70" s="1"/>
      <c r="L70" s="8"/>
      <c r="M70" s="8"/>
      <c r="N70" s="8"/>
      <c r="O70" s="8"/>
      <c r="P70" s="8"/>
      <c r="Q70" s="8"/>
      <c r="R70" s="8"/>
      <c r="S70" s="8"/>
      <c r="T70" s="8"/>
      <c r="U70" s="8"/>
      <c r="V70" s="9">
        <f>SUM(L70:U70)</f>
        <v>0</v>
      </c>
    </row>
    <row r="71" spans="1:22" ht="12.75">
      <c r="A71" s="21"/>
      <c r="B71" s="21"/>
      <c r="C71" s="21"/>
      <c r="D71" s="22" t="s">
        <v>87</v>
      </c>
      <c r="E71" s="22"/>
      <c r="F71" s="22"/>
      <c r="G71" s="22"/>
      <c r="H71" s="22"/>
      <c r="I71" s="22"/>
      <c r="J71" s="22"/>
      <c r="K71" s="1"/>
      <c r="L71" s="8"/>
      <c r="M71" s="8"/>
      <c r="N71" s="8"/>
      <c r="O71" s="8"/>
      <c r="P71" s="8"/>
      <c r="Q71" s="8"/>
      <c r="R71" s="8"/>
      <c r="S71" s="8"/>
      <c r="T71" s="8"/>
      <c r="U71" s="8"/>
      <c r="V71" s="9">
        <f>SUM(L71:U71)</f>
        <v>0</v>
      </c>
    </row>
    <row r="72" spans="1:22" ht="12.75">
      <c r="A72" s="21"/>
      <c r="B72" s="21"/>
      <c r="C72" s="21"/>
      <c r="D72" s="22" t="s">
        <v>88</v>
      </c>
      <c r="E72" s="22"/>
      <c r="F72" s="22"/>
      <c r="G72" s="22"/>
      <c r="H72" s="22"/>
      <c r="I72" s="22"/>
      <c r="J72" s="22"/>
      <c r="K72" s="1"/>
      <c r="L72" s="8"/>
      <c r="M72" s="8"/>
      <c r="N72" s="8"/>
      <c r="O72" s="8"/>
      <c r="P72" s="8"/>
      <c r="Q72" s="8"/>
      <c r="R72" s="8"/>
      <c r="S72" s="8"/>
      <c r="T72" s="8"/>
      <c r="U72" s="8"/>
      <c r="V72" s="9">
        <f>SUM(L72:U72)</f>
        <v>0</v>
      </c>
    </row>
    <row r="73" spans="1:22" ht="12.75">
      <c r="A73" s="21"/>
      <c r="B73" s="21"/>
      <c r="C73" s="21"/>
      <c r="D73" s="6"/>
      <c r="E73" s="6"/>
      <c r="F73" s="6"/>
      <c r="G73" s="6"/>
      <c r="H73" s="6"/>
      <c r="I73" s="6"/>
      <c r="J73" s="6"/>
      <c r="L73" s="8"/>
      <c r="M73" s="8"/>
      <c r="N73" s="8"/>
      <c r="O73" s="8"/>
      <c r="P73" s="8"/>
      <c r="Q73" s="8"/>
      <c r="R73" s="8"/>
      <c r="S73" s="8"/>
      <c r="T73" s="8"/>
      <c r="U73" s="8"/>
      <c r="V73" s="9">
        <f>SUM(L73:U73)</f>
        <v>0</v>
      </c>
    </row>
    <row r="74" spans="1:3" ht="12.75">
      <c r="A74" s="21"/>
      <c r="B74" s="21"/>
      <c r="C74" s="21"/>
    </row>
    <row r="75" spans="1:3" ht="12.75">
      <c r="A75" s="21"/>
      <c r="B75" s="21"/>
      <c r="C75" s="21"/>
    </row>
    <row r="76" spans="1:3" ht="12.75">
      <c r="A76" s="21"/>
      <c r="B76" s="21"/>
      <c r="C76" s="21"/>
    </row>
    <row r="77" spans="1:13" ht="12.75">
      <c r="A77" s="21"/>
      <c r="B77" s="21"/>
      <c r="C77" s="21"/>
      <c r="M77" s="7"/>
    </row>
    <row r="78" spans="1:3" ht="12.75">
      <c r="A78" s="21"/>
      <c r="B78" s="21"/>
      <c r="C78" s="21"/>
    </row>
    <row r="79" spans="1:3" ht="12.75">
      <c r="A79" s="21"/>
      <c r="B79" s="21"/>
      <c r="C79" s="21"/>
    </row>
    <row r="80" spans="1:3" ht="12.75">
      <c r="A80" s="21"/>
      <c r="B80" s="21"/>
      <c r="C80" s="21"/>
    </row>
    <row r="81" spans="1:3" ht="12.75">
      <c r="A81" s="21"/>
      <c r="B81" s="21"/>
      <c r="C81" s="21"/>
    </row>
    <row r="82" spans="1:3" ht="12.75">
      <c r="A82" s="21"/>
      <c r="B82" s="21"/>
      <c r="C82" s="21"/>
    </row>
    <row r="83" spans="1:3" ht="12.75">
      <c r="A83" s="21"/>
      <c r="B83" s="21"/>
      <c r="C83" s="21"/>
    </row>
    <row r="84" spans="1:3" ht="12.75">
      <c r="A84" s="21"/>
      <c r="B84" s="21"/>
      <c r="C84" s="21"/>
    </row>
    <row r="85" spans="1:3" ht="12.75">
      <c r="A85" s="21"/>
      <c r="B85" s="21"/>
      <c r="C85" s="21"/>
    </row>
    <row r="86" spans="1:3" ht="12.75">
      <c r="A86" s="21"/>
      <c r="B86" s="21"/>
      <c r="C86" s="21"/>
    </row>
    <row r="87" spans="1:3" ht="12.75">
      <c r="A87" s="21"/>
      <c r="B87" s="21"/>
      <c r="C87" s="21"/>
    </row>
    <row r="88" spans="1:3" ht="12.75">
      <c r="A88" s="21"/>
      <c r="B88" s="21"/>
      <c r="C88" s="21"/>
    </row>
  </sheetData>
  <sheetProtection/>
  <mergeCells count="101">
    <mergeCell ref="A87:C87"/>
    <mergeCell ref="A88:C88"/>
    <mergeCell ref="D65:J65"/>
    <mergeCell ref="D66:J66"/>
    <mergeCell ref="A82:C82"/>
    <mergeCell ref="A83:C83"/>
    <mergeCell ref="A84:C84"/>
    <mergeCell ref="A85:C85"/>
    <mergeCell ref="A78:C78"/>
    <mergeCell ref="A81:C81"/>
    <mergeCell ref="A86:C86"/>
    <mergeCell ref="A74:C74"/>
    <mergeCell ref="A75:C75"/>
    <mergeCell ref="A76:C76"/>
    <mergeCell ref="A77:C77"/>
    <mergeCell ref="A72:C72"/>
    <mergeCell ref="A73:C73"/>
    <mergeCell ref="A79:C79"/>
    <mergeCell ref="A80:C80"/>
    <mergeCell ref="A1:G2"/>
    <mergeCell ref="H2:N2"/>
    <mergeCell ref="A3:C3"/>
    <mergeCell ref="O1:R1"/>
    <mergeCell ref="O2:V2"/>
    <mergeCell ref="T1:V1"/>
    <mergeCell ref="A70:C70"/>
    <mergeCell ref="A71:C71"/>
    <mergeCell ref="N38:U38"/>
    <mergeCell ref="N39:U39"/>
    <mergeCell ref="N40:U40"/>
    <mergeCell ref="A58:C58"/>
    <mergeCell ref="A66:C66"/>
    <mergeCell ref="A59:C59"/>
    <mergeCell ref="A9:C9"/>
    <mergeCell ref="A10:C10"/>
    <mergeCell ref="A11:C11"/>
    <mergeCell ref="A12:C12"/>
    <mergeCell ref="A68:C68"/>
    <mergeCell ref="A69:C69"/>
    <mergeCell ref="A5:C5"/>
    <mergeCell ref="A6:C6"/>
    <mergeCell ref="A7:C7"/>
    <mergeCell ref="A8:C8"/>
    <mergeCell ref="A41:C41"/>
    <mergeCell ref="A57:C57"/>
    <mergeCell ref="A22:C22"/>
    <mergeCell ref="A23:C23"/>
    <mergeCell ref="A24:C24"/>
    <mergeCell ref="A25:C25"/>
    <mergeCell ref="A4:C4"/>
    <mergeCell ref="A37:C37"/>
    <mergeCell ref="A32:C32"/>
    <mergeCell ref="A33:C33"/>
    <mergeCell ref="A34:C34"/>
    <mergeCell ref="A35:C35"/>
    <mergeCell ref="A26:C26"/>
    <mergeCell ref="A27:C27"/>
    <mergeCell ref="A30:C30"/>
    <mergeCell ref="A29:C29"/>
    <mergeCell ref="A28:C28"/>
    <mergeCell ref="A13:C13"/>
    <mergeCell ref="A15:C15"/>
    <mergeCell ref="A16:C16"/>
    <mergeCell ref="A17:C17"/>
    <mergeCell ref="A14:C14"/>
    <mergeCell ref="A18:C18"/>
    <mergeCell ref="A19:C19"/>
    <mergeCell ref="A20:C20"/>
    <mergeCell ref="A21:C21"/>
    <mergeCell ref="A31:C31"/>
    <mergeCell ref="A61:C61"/>
    <mergeCell ref="A62:C62"/>
    <mergeCell ref="A54:C54"/>
    <mergeCell ref="A47:C47"/>
    <mergeCell ref="A48:C48"/>
    <mergeCell ref="A51:C51"/>
    <mergeCell ref="A52:C52"/>
    <mergeCell ref="A42:C42"/>
    <mergeCell ref="A53:C53"/>
    <mergeCell ref="A36:C36"/>
    <mergeCell ref="A43:C43"/>
    <mergeCell ref="A49:C49"/>
    <mergeCell ref="A45:C45"/>
    <mergeCell ref="A46:C46"/>
    <mergeCell ref="A38:C38"/>
    <mergeCell ref="A67:C67"/>
    <mergeCell ref="A50:C50"/>
    <mergeCell ref="A44:C44"/>
    <mergeCell ref="A60:C60"/>
    <mergeCell ref="A55:C55"/>
    <mergeCell ref="A56:C56"/>
    <mergeCell ref="A64:C65"/>
    <mergeCell ref="D71:J71"/>
    <mergeCell ref="A39:C39"/>
    <mergeCell ref="A40:C40"/>
    <mergeCell ref="D72:J72"/>
    <mergeCell ref="D64:J64"/>
    <mergeCell ref="D67:J67"/>
    <mergeCell ref="D68:J68"/>
    <mergeCell ref="D69:J69"/>
    <mergeCell ref="D70:J70"/>
  </mergeCells>
  <printOptions gridLines="1"/>
  <pageMargins left="0.75" right="0.75" top="1" bottom="1" header="0.5" footer="0.5"/>
  <pageSetup horizontalDpi="600" verticalDpi="600" orientation="landscape" paperSize="5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CNA for any property</dc:title>
  <dc:subject/>
  <dc:creator>wbatson</dc:creator>
  <cp:keywords/>
  <dc:description/>
  <cp:lastModifiedBy>Judd, Jeremy (COM)</cp:lastModifiedBy>
  <cp:lastPrinted>2007-04-11T20:57:22Z</cp:lastPrinted>
  <dcterms:created xsi:type="dcterms:W3CDTF">2007-04-04T15:51:38Z</dcterms:created>
  <dcterms:modified xsi:type="dcterms:W3CDTF">2016-12-08T23:07:33Z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gram">
    <vt:lpwstr>Housing and Homeless</vt:lpwstr>
  </property>
  <property fmtid="{D5CDD505-2E9C-101B-9397-08002B2CF9AE}" pid="3" name="d599451e10b14aceb47619c4acf6a5e3">
    <vt:lpwstr/>
  </property>
  <property fmtid="{D5CDD505-2E9C-101B-9397-08002B2CF9AE}" pid="4" name="Tags">
    <vt:lpwstr/>
  </property>
  <property fmtid="{D5CDD505-2E9C-101B-9397-08002B2CF9AE}" pid="5" name="Content Type">
    <vt:lpwstr>Training Material</vt:lpwstr>
  </property>
  <property fmtid="{D5CDD505-2E9C-101B-9397-08002B2CF9AE}" pid="6" name="RoutingRuleDescription">
    <vt:lpwstr>CNA for any property</vt:lpwstr>
  </property>
  <property fmtid="{D5CDD505-2E9C-101B-9397-08002B2CF9AE}" pid="7" name="TaxCatchAll">
    <vt:lpwstr/>
  </property>
  <property fmtid="{D5CDD505-2E9C-101B-9397-08002B2CF9AE}" pid="8" name="Year">
    <vt:lpwstr/>
  </property>
  <property fmtid="{D5CDD505-2E9C-101B-9397-08002B2CF9AE}" pid="9" name="BusinessUnit">
    <vt:lpwstr/>
  </property>
  <property fmtid="{D5CDD505-2E9C-101B-9397-08002B2CF9AE}" pid="10" name="Publish">
    <vt:lpwstr/>
  </property>
  <property fmtid="{D5CDD505-2E9C-101B-9397-08002B2CF9AE}" pid="11" name="PublishingExpirationDate">
    <vt:lpwstr/>
  </property>
  <property fmtid="{D5CDD505-2E9C-101B-9397-08002B2CF9AE}" pid="12" name="PublishingStartDate">
    <vt:lpwstr/>
  </property>
  <property fmtid="{D5CDD505-2E9C-101B-9397-08002B2CF9AE}" pid="13" name="Topic">
    <vt:lpwstr/>
  </property>
</Properties>
</file>