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2615" windowHeight="11640" tabRatio="719" activeTab="1"/>
  </bookViews>
  <sheets>
    <sheet name="Conservation Report" sheetId="3" r:id="rId1"/>
    <sheet name="Renewables Report" sheetId="16" r:id="rId2"/>
    <sheet name="Renewables Example" sheetId="12" r:id="rId3"/>
    <sheet name="Instructions" sheetId="17" r:id="rId4"/>
    <sheet name="Alternative Reporting System " sheetId="18" state="hidden" r:id="rId5"/>
  </sheets>
  <definedNames>
    <definedName name="_xlnm.Print_Area" localSheetId="0">'Conservation Report'!$A$1:$F$128</definedName>
    <definedName name="_xlnm.Print_Area" localSheetId="2">'Renewables Example'!$A$1:$M$129</definedName>
    <definedName name="_xlnm.Print_Area" localSheetId="1">'Renewables Report'!$A$1:$M$127</definedName>
  </definedNames>
  <calcPr calcId="145621"/>
</workbook>
</file>

<file path=xl/calcChain.xml><?xml version="1.0" encoding="utf-8"?>
<calcChain xmlns="http://schemas.openxmlformats.org/spreadsheetml/2006/main">
  <c r="L43" i="16" l="1"/>
  <c r="L44" i="16"/>
  <c r="L42" i="16"/>
  <c r="L46" i="16"/>
  <c r="M46" i="16"/>
  <c r="M49" i="16"/>
  <c r="M28" i="16" l="1"/>
  <c r="C65" i="3"/>
  <c r="C70" i="3"/>
  <c r="C75" i="3"/>
  <c r="C34" i="3"/>
  <c r="C55" i="3"/>
  <c r="M29" i="16"/>
  <c r="L29" i="16"/>
  <c r="L28" i="16"/>
  <c r="C30" i="16"/>
  <c r="K29" i="16"/>
  <c r="J29" i="16"/>
  <c r="I29" i="16"/>
  <c r="H29" i="16"/>
  <c r="G29" i="16"/>
  <c r="F29" i="16"/>
  <c r="F30" i="16" s="1"/>
  <c r="E29" i="16"/>
  <c r="K28" i="16"/>
  <c r="K30" i="16" s="1"/>
  <c r="J28" i="16"/>
  <c r="I28" i="16"/>
  <c r="H28" i="16"/>
  <c r="G28" i="16"/>
  <c r="G30" i="16" s="1"/>
  <c r="F28" i="16"/>
  <c r="E28" i="16"/>
  <c r="E30" i="16" s="1"/>
  <c r="D28" i="16"/>
  <c r="D30" i="16" s="1"/>
  <c r="D18" i="16"/>
  <c r="D20" i="16" s="1"/>
  <c r="D94" i="16"/>
  <c r="D63" i="16"/>
  <c r="D33" i="16"/>
  <c r="D97" i="12"/>
  <c r="D96" i="12"/>
  <c r="L73" i="12"/>
  <c r="L30" i="12" s="1"/>
  <c r="L31" i="12" s="1"/>
  <c r="L72" i="12"/>
  <c r="D64" i="12"/>
  <c r="D34" i="12"/>
  <c r="M30" i="12"/>
  <c r="K30" i="12"/>
  <c r="J30" i="12"/>
  <c r="I30" i="12"/>
  <c r="H30" i="12"/>
  <c r="G30" i="12"/>
  <c r="F30" i="12"/>
  <c r="E30" i="12"/>
  <c r="D30" i="12"/>
  <c r="M29" i="12"/>
  <c r="L29" i="12"/>
  <c r="K29" i="12"/>
  <c r="K31" i="12"/>
  <c r="J29" i="12"/>
  <c r="I29" i="12"/>
  <c r="I31" i="12" s="1"/>
  <c r="H29" i="12"/>
  <c r="G29" i="12"/>
  <c r="G31" i="12"/>
  <c r="F29" i="12"/>
  <c r="F31" i="12"/>
  <c r="E29" i="12"/>
  <c r="E31" i="12"/>
  <c r="D29" i="12"/>
  <c r="D31" i="12"/>
  <c r="C29" i="12"/>
  <c r="C31" i="12"/>
  <c r="D18" i="12"/>
  <c r="D20" i="12"/>
  <c r="J31" i="12"/>
  <c r="H31" i="12"/>
  <c r="M31" i="12"/>
  <c r="C36" i="3"/>
  <c r="C78" i="3" s="1"/>
  <c r="D34" i="3"/>
  <c r="D21" i="12" l="1"/>
  <c r="H30" i="16"/>
  <c r="M30" i="16"/>
  <c r="I30" i="16"/>
  <c r="J30" i="16"/>
  <c r="L30" i="16"/>
  <c r="D21" i="16" l="1"/>
  <c r="D22" i="16" s="1"/>
</calcChain>
</file>

<file path=xl/sharedStrings.xml><?xml version="1.0" encoding="utf-8"?>
<sst xmlns="http://schemas.openxmlformats.org/spreadsheetml/2006/main" count="393" uniqueCount="165">
  <si>
    <t>Report Submittal Date</t>
  </si>
  <si>
    <t>Utility Contact Name/Dept</t>
  </si>
  <si>
    <t>Phone</t>
  </si>
  <si>
    <t>Email</t>
  </si>
  <si>
    <t>Achievement</t>
  </si>
  <si>
    <t>Utility</t>
  </si>
  <si>
    <t>Ten Year Potential (MWh)</t>
  </si>
  <si>
    <t xml:space="preserve"> NEEA</t>
  </si>
  <si>
    <t>Total</t>
  </si>
  <si>
    <t>MWh</t>
  </si>
  <si>
    <t>Utility Expenditures ($)</t>
  </si>
  <si>
    <t xml:space="preserve"> Residential </t>
  </si>
  <si>
    <t xml:space="preserve"> Commercial</t>
  </si>
  <si>
    <t xml:space="preserve"> Industrial</t>
  </si>
  <si>
    <t xml:space="preserve"> Agriculture</t>
  </si>
  <si>
    <t>Compliance Year</t>
  </si>
  <si>
    <t>2011 Annual Load (MWh)</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</si>
  <si>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</si>
  <si>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</si>
  <si>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</si>
  <si>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</si>
  <si>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</si>
  <si>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</si>
  <si>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</si>
  <si>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</si>
  <si>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</si>
  <si>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</si>
  <si>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</si>
  <si>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</si>
  <si>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</si>
  <si>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</si>
  <si>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</si>
  <si>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</si>
  <si>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</si>
  <si>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</si>
  <si>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</si>
  <si>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</si>
  <si>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</si>
  <si>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</si>
  <si>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</si>
  <si>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</si>
  <si>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Renewables Notes: </t>
  </si>
  <si>
    <t xml:space="preserve"> Distribution Efficiency</t>
  </si>
  <si>
    <t xml:space="preserve"> Production Efficiency</t>
  </si>
  <si>
    <r>
      <t xml:space="preserve">Conservation expenditures </t>
    </r>
    <r>
      <rPr>
        <i/>
        <sz val="10"/>
        <color indexed="8"/>
        <rFont val="Arial"/>
        <family val="2"/>
      </rPr>
      <t xml:space="preserve">NOT </t>
    </r>
    <r>
      <rPr>
        <sz val="10"/>
        <color indexed="8"/>
        <rFont val="Arial"/>
        <family val="2"/>
      </rPr>
      <t>included in sector expenditures</t>
    </r>
  </si>
  <si>
    <t>Renewable Resources</t>
  </si>
  <si>
    <t xml:space="preserve">Wave, Ocean, Tidal </t>
  </si>
  <si>
    <t>Wave, Ocean, Tidal</t>
  </si>
  <si>
    <t>MWh equivalent</t>
  </si>
  <si>
    <r>
      <t xml:space="preserve"> </t>
    </r>
    <r>
      <rPr>
        <b/>
        <sz val="10"/>
        <color indexed="8"/>
        <rFont val="Arial"/>
        <family val="2"/>
      </rPr>
      <t>Planning</t>
    </r>
  </si>
  <si>
    <t>Conservation by Sector</t>
  </si>
  <si>
    <r>
      <rPr>
        <sz val="12"/>
        <color indexed="8"/>
        <rFont val="Arial"/>
        <family val="2"/>
      </rPr>
      <t xml:space="preserve">Energy Independence Act (I-937) </t>
    </r>
    <r>
      <rPr>
        <sz val="12"/>
        <color indexed="8"/>
        <rFont val="Arial Black"/>
        <family val="2"/>
      </rPr>
      <t xml:space="preserve">Conservation Report </t>
    </r>
  </si>
  <si>
    <t>2012 Annual Load (MWh)</t>
  </si>
  <si>
    <t>Eligible Renewable Resources (MWh)</t>
  </si>
  <si>
    <t>Renewable Energy Credits (MWh)</t>
  </si>
  <si>
    <t>Total Renewables (MWh)</t>
  </si>
  <si>
    <t>Average of 2011 &amp; 2012 Loads (MWh)</t>
  </si>
  <si>
    <t>Loads and Resources</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</si>
  <si>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2013.</t>
    </r>
  </si>
  <si>
    <t>Example</t>
  </si>
  <si>
    <t>2012 Achievement</t>
  </si>
  <si>
    <r>
      <t xml:space="preserve">Methodology Narrative: </t>
    </r>
    <r>
      <rPr>
        <sz val="10"/>
        <color indexed="8"/>
        <rFont val="Arial"/>
        <family val="2"/>
      </rPr>
      <t xml:space="preserve">See instructions </t>
    </r>
    <r>
      <rPr>
        <b/>
        <sz val="10"/>
        <color indexed="8"/>
        <rFont val="Arial"/>
        <family val="2"/>
      </rPr>
      <t xml:space="preserve">
</t>
    </r>
  </si>
  <si>
    <t>Target Year</t>
  </si>
  <si>
    <t>2012 - 2013 Target (MWh)</t>
  </si>
  <si>
    <t>Facility Name,GUID,(REC Vintage)</t>
  </si>
  <si>
    <t>Roosevelt Biogas #1 - LFG Engine #3, W826, (2013)</t>
  </si>
  <si>
    <t>Lower Snake River - Dodge Junction, W2669,(2012)</t>
  </si>
  <si>
    <t>Lower Snake River - Dodge Junction, W2669,(2013)</t>
  </si>
  <si>
    <t>Roosevelt Biogas #1 - LFG Engine #1, W824, (2013)</t>
  </si>
  <si>
    <t>Hopkins Ridge</t>
  </si>
  <si>
    <t xml:space="preserve"> Hopkins Ridge Phase II</t>
  </si>
  <si>
    <t>IP-Springfield Containerboard Mill</t>
  </si>
  <si>
    <t>GREEN RIDGE POWER LLC (5.9 MW)</t>
  </si>
  <si>
    <t>Utility Contact Name/Dept.</t>
  </si>
  <si>
    <t>Compliance Method</t>
  </si>
  <si>
    <t>Select</t>
  </si>
  <si>
    <t xml:space="preserve">19.285.040 (2)(b) Renewables Target </t>
  </si>
  <si>
    <t>19.285.040 (2)(d) No Load Growth</t>
  </si>
  <si>
    <t xml:space="preserve">19.285.050 Incremental Resource Cost  </t>
  </si>
  <si>
    <t>X</t>
  </si>
  <si>
    <t>2013 Eligible Renewable Energy Target (MWh)</t>
  </si>
  <si>
    <t>Eligible Renewables Acquisitions / Investments (MWh)</t>
  </si>
  <si>
    <t xml:space="preserve">19.285.050 Resource Cost  </t>
  </si>
  <si>
    <t xml:space="preserve">19.285.040 (2)(a) RPS Target </t>
  </si>
  <si>
    <t>2013 Eligible Renewable Energy Target (% of load)</t>
  </si>
  <si>
    <t>2013 Eligible Renewable Energy Target (% of loads)</t>
  </si>
  <si>
    <r>
      <rPr>
        <sz val="12"/>
        <color indexed="8"/>
        <rFont val="Arial"/>
        <family val="2"/>
      </rPr>
      <t>Energy Independence Act (EIA)</t>
    </r>
    <r>
      <rPr>
        <b/>
        <sz val="12"/>
        <color indexed="8"/>
        <rFont val="Arial"/>
        <family val="2"/>
      </rPr>
      <t xml:space="preserve"> </t>
    </r>
    <r>
      <rPr>
        <sz val="12"/>
        <color indexed="8"/>
        <rFont val="Arial Black"/>
        <family val="2"/>
      </rPr>
      <t xml:space="preserve">Renewable Energy Report </t>
    </r>
  </si>
  <si>
    <r>
      <rPr>
        <sz val="12"/>
        <color indexed="8"/>
        <rFont val="Arial"/>
        <family val="2"/>
      </rPr>
      <t xml:space="preserve">Energy Independence Act (EIA) </t>
    </r>
    <r>
      <rPr>
        <sz val="12"/>
        <color indexed="8"/>
        <rFont val="Arial Black"/>
        <family val="2"/>
      </rPr>
      <t>Renewable Energy Report EXAMPLE</t>
    </r>
  </si>
  <si>
    <r>
      <t xml:space="preserve">Energy Independence Act (I-937) </t>
    </r>
    <r>
      <rPr>
        <sz val="11"/>
        <color indexed="8"/>
        <rFont val="Arial Black"/>
        <family val="2"/>
      </rPr>
      <t>Report Workbook Instructions</t>
    </r>
  </si>
  <si>
    <t>May 2013</t>
  </si>
  <si>
    <r>
      <rPr>
        <b/>
        <sz val="11"/>
        <color indexed="8"/>
        <rFont val="Arial"/>
        <family val="2"/>
      </rPr>
      <t>Deadline:</t>
    </r>
    <r>
      <rPr>
        <sz val="11"/>
        <color indexed="8"/>
        <rFont val="Arial"/>
        <family val="2"/>
      </rPr>
      <t xml:space="preserve"> Friday, June 1, 2013, 11:59 pm PDT
</t>
    </r>
    <r>
      <rPr>
        <b/>
        <sz val="11"/>
        <color indexed="8"/>
        <rFont val="Arial"/>
        <family val="2"/>
      </rPr>
      <t>Submission:</t>
    </r>
    <r>
      <rPr>
        <sz val="11"/>
        <color indexed="8"/>
        <rFont val="Arial"/>
        <family val="2"/>
      </rPr>
      <t xml:space="preserve"> Email this Workbook and any supporting documentation to I937@commerce.wa.gov 
</t>
    </r>
    <r>
      <rPr>
        <b/>
        <sz val="11"/>
        <color indexed="8"/>
        <rFont val="Arial"/>
        <family val="2"/>
      </rPr>
      <t>Questions:</t>
    </r>
    <r>
      <rPr>
        <sz val="11"/>
        <color indexed="8"/>
        <rFont val="Arial"/>
        <family val="2"/>
      </rPr>
      <t xml:space="preserve"> Chuck Murray, State Energy Office, (360) 725-3113</t>
    </r>
  </si>
  <si>
    <t>The Energy Independence Act (EIA) “RCW 19.285.070, Reporting and public disclosure” requires each qualifying utility to develop an annual report describing compliance with the Act. Commerce has developed this template to aide in consistent reporting from all utilities. This template only requests the data needed to complete the public reporting requirement. Additional documentation may be necessary to demonstrate full compliance with EIA. The EIA reports will be made available to the public via Commerce’s Website, www.commerce.wa.gov/energy.</t>
  </si>
  <si>
    <r>
      <t xml:space="preserve">Each worksheet includes formulae for drawing results from input. Gray areas are for data input. Yellow areas are supported by formulas and require no inputs. In some cases you will want to skip over a yellow section because it summarizes detailed data that follow. The Workbook requests numeric summaries as well as narratives and supporting notes. Commerce relies on the utilities to provide enough detail in the written section to ensure members of the public understand the data provided. </t>
    </r>
    <r>
      <rPr>
        <b/>
        <sz val="11"/>
        <color indexed="8"/>
        <rFont val="Arial"/>
        <family val="2"/>
      </rPr>
      <t>Please submit this Workbook in Excel format (i.e., do not submit in PDF format).</t>
    </r>
  </si>
  <si>
    <r>
      <rPr>
        <b/>
        <sz val="11"/>
        <color indexed="8"/>
        <rFont val="Arial"/>
        <family val="2"/>
      </rPr>
      <t>Attachments:</t>
    </r>
    <r>
      <rPr>
        <sz val="11"/>
        <color indexed="8"/>
        <rFont val="Arial"/>
        <family val="2"/>
      </rPr>
      <t xml:space="preserve"> If you provide supporting documentation, Commerce will post that material along with your Excel Workbook. Please provide a reference to any attachments in the primary Excel workbook.</t>
    </r>
  </si>
  <si>
    <r>
      <rPr>
        <b/>
        <sz val="11"/>
        <color indexed="8"/>
        <rFont val="Arial"/>
        <family val="2"/>
      </rPr>
      <t xml:space="preserve">Excel Report Workbook: </t>
    </r>
    <r>
      <rPr>
        <sz val="11"/>
        <color indexed="8"/>
        <rFont val="Arial"/>
        <family val="2"/>
      </rPr>
      <t xml:space="preserve">Contains one worksheet for Renewables and one for Conservation. </t>
    </r>
  </si>
  <si>
    <t>CONSERVATION WORKSHEET</t>
  </si>
  <si>
    <r>
      <rPr>
        <b/>
        <sz val="11"/>
        <color indexed="8"/>
        <rFont val="Arial"/>
        <family val="2"/>
      </rPr>
      <t xml:space="preserve">Mid-Term Reporting Context: </t>
    </r>
    <r>
      <rPr>
        <sz val="11"/>
        <color indexed="8"/>
        <rFont val="Arial"/>
        <family val="2"/>
      </rPr>
      <t>This report summarizes 2012 conservation achievement halfway through the 2012-13 biennium. In the “Achievement” section include only values that have been documented to date. Do not include anticipated achievements. If you would like to discuss pending achievements, do so in the “conservation notes” section of this worksheet.</t>
    </r>
  </si>
  <si>
    <r>
      <rPr>
        <b/>
        <sz val="11"/>
        <color indexed="8"/>
        <rFont val="Arial"/>
        <family val="2"/>
      </rPr>
      <t xml:space="preserve">Conservation Notes: </t>
    </r>
    <r>
      <rPr>
        <sz val="11"/>
        <color indexed="8"/>
        <rFont val="Arial"/>
        <family val="2"/>
      </rPr>
      <t>At the end of this worksheet you will find a text box called “Conservation Notes”. This is a place for any explanatory statements, web links or references the utility would like to include.</t>
    </r>
  </si>
  <si>
    <r>
      <rPr>
        <b/>
        <sz val="11"/>
        <color indexed="8"/>
        <rFont val="Arial"/>
        <family val="2"/>
      </rPr>
      <t>Utility Name and Contact Information:</t>
    </r>
    <r>
      <rPr>
        <sz val="11"/>
        <color indexed="8"/>
        <rFont val="Arial"/>
        <family val="2"/>
      </rPr>
      <t xml:space="preserve"> Complete each field.</t>
    </r>
  </si>
  <si>
    <r>
      <rPr>
        <b/>
        <sz val="11"/>
        <color indexed="8"/>
        <rFont val="Arial"/>
        <family val="2"/>
      </rPr>
      <t>Planning:</t>
    </r>
    <r>
      <rPr>
        <sz val="11"/>
        <color indexed="8"/>
        <rFont val="Arial"/>
        <family val="2"/>
      </rPr>
      <t xml:space="preserve"> In the planning section the utility is asked to provide the ten year potential and the two year target for the 2012-13 biennium.</t>
    </r>
  </si>
  <si>
    <r>
      <rPr>
        <b/>
        <sz val="11"/>
        <color indexed="8"/>
        <rFont val="Arial"/>
        <family val="2"/>
      </rPr>
      <t>Achievement:</t>
    </r>
    <r>
      <rPr>
        <sz val="11"/>
        <color indexed="8"/>
        <rFont val="Arial"/>
        <family val="2"/>
      </rPr>
      <t xml:space="preserve"> Report electrical savings and conservation program cost in this section. The report shall include total electricity savings and cost by customer sector (residential, commercial, industrial, and agricultural), by production efficiencies, and by distribution efficiencies. The sectors listed are per WAC 194-37-060. Because it is a major category, we have listed NEEA separately. 
Blank rows have been provided under sector-specific achievement and expenditures. If a utility summarizes data differently, or includes additional sector categories, it must add a sector name and enter the values. This may apply to investor-owned utilities that divide sectors differently. This may also be necessary to account for third-party programs, federal and state efficiency standards, or codes.</t>
    </r>
  </si>
  <si>
    <r>
      <rPr>
        <b/>
        <sz val="11"/>
        <color indexed="8"/>
        <rFont val="Arial"/>
        <family val="2"/>
      </rPr>
      <t>Conservation Expenditures NOT included in Sector Expenditures:</t>
    </r>
    <r>
      <rPr>
        <sz val="11"/>
        <color indexed="8"/>
        <rFont val="Arial"/>
        <family val="2"/>
      </rPr>
      <t xml:space="preserve"> Some utilities have indicated they do not break down expenditures on staff, overhead, information services or other conservation- related expenses by sector. If that is the case, provide additional cost-related information in this section of the worksheet. Do not include energy savings estimates in this section, just cost.</t>
    </r>
  </si>
  <si>
    <r>
      <rPr>
        <b/>
        <sz val="11"/>
        <color indexed="8"/>
        <rFont val="Arial"/>
        <family val="2"/>
      </rPr>
      <t>Methodology:</t>
    </r>
    <r>
      <rPr>
        <sz val="11"/>
        <color indexed="8"/>
        <rFont val="Arial"/>
        <family val="2"/>
      </rPr>
      <t xml:space="preserve"> Briefly describe the methodology used to establish the utility's ten-year potential and biennial targets. Utilities are expected to provide sufficient detail for full public disclosure. We recommend you reference any detailed plans as approved by consumer owned utility governing authorities or investor owned utility regulators. Include web site addresses and utility contact information for referenced documentation. Add additional pages as necessary or provide references to attachments.</t>
    </r>
  </si>
  <si>
    <t>Depending on which methodology (per WAC 194-37-070) the utility uses to develop its conservation potential and target, the following documentation is recommended:</t>
  </si>
  <si>
    <r>
      <rPr>
        <b/>
        <sz val="11"/>
        <color indexed="8"/>
        <rFont val="Arial"/>
        <family val="2"/>
      </rPr>
      <t>1. Conservation Calculator Option: WAC 194-37-070(4)</t>
    </r>
    <r>
      <rPr>
        <sz val="11"/>
        <color indexed="8"/>
        <rFont val="Arial"/>
        <family val="2"/>
      </rPr>
      <t xml:space="preserve">
Provide a brief narrative noting use of the conservation calculator and respond to details requested below. 
 Provide the version number of the calculator used. 
 Which calculator “Option” did the utility choose? 
 In creating the ten-year potential, did the utility deduct energy savings achieved in a previous biennium as allowed by WAC 194-37-070(4)(c)? For example, if a utility achieves more conservation than envisioned by the calculator in a particular sector, and that conservation meets certain criteria as provided in WAC 194-37-080(2), the utility has the option to decrease the conservation potential in that sector from the calculator in the subsequent biennium.
    o How many MWh were deducted over the ten-year planning period?
    o How many MWh were deducted from the 2012-2013 targets? 
 How were production and distribution efficiencies calculated and included in the target? 
    o Was the distribution efficiency potential taken from the Council’s calculator used by the utility or was it developed using the utility analysis option? WAC 194-37-070(3)(a).
 Describe how utility determined two-year target based on pro rata share of its ten-year potential.
Provide references to public meetings held to develop and approve the conservation plan and targets. This includes meetings that provided an opportunity for public comment on the utility’s assessment of conservation potential, and meetings at which the board approved the conservation potential and biennial target. WAC 194-37-070(2).</t>
    </r>
  </si>
  <si>
    <r>
      <rPr>
        <b/>
        <sz val="11"/>
        <color indexed="8"/>
        <rFont val="Arial"/>
        <family val="2"/>
      </rPr>
      <t>2. Modified Conservation Calculator Option: WAC 194-37-070(5)</t>
    </r>
    <r>
      <rPr>
        <sz val="11"/>
        <color indexed="8"/>
        <rFont val="Arial"/>
        <family val="2"/>
      </rPr>
      <t xml:space="preserve">
Provide a brief narrative noting the use of the conservation calculator. Provide a brief description of the modifications made to the calculator. Address each step as outlined in WAC 194-37-070(5)(a-g). Provide a copy of the analysis as an attachment or a web reference. Also address the following in the narrative: 
 Provide the version number of the calculator used.
 Which calculator “Option” did the utility choose? 
 Which calculator “Option” did the utility choose? 
 How were production and distribution efficiencies calculated and included in the target? 
    o Was the distribution efficiency potential taken from the Council’s calculator used by the utility or was it developed using the utility analysis option? WAC 194-37-070 (3)(a).
 Describe how utility determined two-year target based on pro rata share of its ten-year potential.
Provide references to public meetings held to develop and approve the conservation plan and targets. This includes meetings that provided an opportunity for public comment on the utility’s assessment of conservation potential and meetings at which the board approved the conservation potential and biennial target. WAC 194-37-070(2).</t>
    </r>
  </si>
  <si>
    <r>
      <rPr>
        <b/>
        <sz val="11"/>
        <color indexed="8"/>
        <rFont val="Arial"/>
        <family val="2"/>
      </rPr>
      <t>Utility Analysis Option: WAC 194-37-070(6)</t>
    </r>
    <r>
      <rPr>
        <sz val="11"/>
        <color indexed="8"/>
        <rFont val="Arial"/>
        <family val="2"/>
      </rPr>
      <t xml:space="preserve">
For this section we ask the utility to provide a copy of the utility conservation analysis or a web link to the document. Provide a brief narrative describing the selection of the utility analysis option. 
In addition we ask that the utility provide references to public meetings held to develop and approve the conservation plan and targets. This includes meetings which provided an opportunity for public comment regarding its assessment of conservation potential and meetings where the board approved the conservation potential and biennial target. WAC 194-37-070(2).</t>
    </r>
  </si>
  <si>
    <t>RENEWABLE ENERGY WORKSHEET</t>
  </si>
  <si>
    <t>This worksheet covers the universal renewable energy reporting requirements of the EIA (RCW 19.284.040(2)(a). Additional reporting is required for compliance options 19.285.040(2)(d), “no load growth” and RCW 19.285.050, “cost cap”. These are discussed later in the instructions.</t>
  </si>
  <si>
    <r>
      <rPr>
        <b/>
        <sz val="11"/>
        <color indexed="8"/>
        <rFont val="Arial"/>
        <family val="2"/>
      </rPr>
      <t>Mid-Term Reporting Context:</t>
    </r>
    <r>
      <rPr>
        <sz val="11"/>
        <color indexed="8"/>
        <rFont val="Arial"/>
        <family val="2"/>
      </rPr>
      <t xml:space="preserve"> The June 1, 2013 EIA renewable energy report summarizes the eligible renewables resource and/or renewable energy credits that the utility has acquired and or has under contract by January 1, 2013 for the purpose of meeting its 2013 renewables target if the utility choose to use the compliance path in RCW 19.285.040(2)(a). This describes the renewables acquisitions and or investments made prior to the beginning of the target year to meet the requirements of the EIA. This is the only renewable energy reporting required this year.
Beginning in June 2014, Commerce will also ask utilities to report on the actual renewables performance from two years back (i.e., 2012). The June 1, 2014 report will include this summary of renewables performance for target year 2012. This will include megawatt-hours that were actually brought to load by December 31 of the target year and /or renewable energy credits used or invested in to comply with the EIA. This look-back will include any reduction in a utility’s renewable energy target due to use of the force majeure clause in RCW 19.285.040(2)(i).</t>
    </r>
  </si>
  <si>
    <r>
      <rPr>
        <b/>
        <sz val="11"/>
        <color indexed="8"/>
        <rFont val="Arial"/>
        <family val="2"/>
      </rPr>
      <t xml:space="preserve">Worksheet Organization: </t>
    </r>
    <r>
      <rPr>
        <sz val="11"/>
        <color indexed="8"/>
        <rFont val="Arial"/>
        <family val="2"/>
      </rPr>
      <t>The first page of the renewables worksheet establishes targets and summarizes detailed reporting from pages 2 and 3. Page 2 provides facility level reporting for renewable resources. Page 3 provides facility level reporting for renewable energy credits. Page 4 provides a text box where the utility may include explanatory statements, references or web links to supporting information.</t>
    </r>
  </si>
  <si>
    <t>Compliance Method: Select one or more of the three compliance methods that the utility intends to use. The EIA provides three compliance methods. A utility must make that determination by January 1, 2013 and must include information establishing its compliance method in this report.</t>
  </si>
  <si>
    <r>
      <rPr>
        <b/>
        <sz val="11"/>
        <color indexed="60"/>
        <rFont val="Arial"/>
        <family val="2"/>
      </rPr>
      <t xml:space="preserve">Note for Investor Owned Utilities (IOUs): </t>
    </r>
    <r>
      <rPr>
        <sz val="11"/>
        <color indexed="60"/>
        <rFont val="Arial"/>
        <family val="2"/>
      </rPr>
      <t>Details on page 2 and 3 are designed to meet reporting requirements for consumer-owned utilities. The Utilities and Transportation Commission and IOUs have developed their own report form that details renewable energy achievements. Commerce requests that IOUs complete page 1 of the renewable worksheet, including rows 21 and 22. When completed, Commerce will attach the reports provided under 480-109-040 WAC to complete the details.</t>
    </r>
  </si>
  <si>
    <r>
      <rPr>
        <b/>
        <sz val="11"/>
        <color indexed="8"/>
        <rFont val="Arial"/>
        <family val="2"/>
      </rPr>
      <t xml:space="preserve">[Page 2] Renewable Resources: </t>
    </r>
    <r>
      <rPr>
        <sz val="11"/>
        <color indexed="8"/>
        <rFont val="Arial"/>
        <family val="2"/>
      </rPr>
      <t>This table provides reporting of renewable resource generation (MWh) by facility and renewable energy type. It includes facility level entries for Apprentice Labor and Distributed Generation credits. For each facility, enter the renewable energy generation in the appropriate column by type. If generation is eligible for Apprentice Labor or Distributed Generation credits enter these in the appropriate column. For example, a wind facility meeting the apprentice labor requirements will report wind generation in column E and apprentice labor MWh equivalents in column l.</t>
    </r>
  </si>
  <si>
    <r>
      <rPr>
        <b/>
        <sz val="11"/>
        <color indexed="8"/>
        <rFont val="Arial"/>
        <family val="2"/>
      </rPr>
      <t>[Page 3] Renewable Energy Credits:</t>
    </r>
    <r>
      <rPr>
        <sz val="11"/>
        <color indexed="8"/>
        <rFont val="Arial"/>
        <family val="2"/>
      </rPr>
      <t xml:space="preserve"> This table provides reporting of renewable energy credits (MWh) by facility and renewable energy type. It includes facility level entries for Apprentice Labor and Distributed Generation credits. In the facility column, include the facility name, the WREGIS generating unit identification number (GUID) and the vintage of the renewable energy credits (RECs). For facilities where RECs from two different years from the same facility are used, provide two rows for entry. In the following example, Lower Snake River - Dodge Junction, W2669, the vintage is noted twice---in 2012 and in 2013.</t>
    </r>
  </si>
  <si>
    <r>
      <rPr>
        <b/>
        <sz val="11"/>
        <color indexed="8"/>
        <rFont val="Arial"/>
        <family val="2"/>
      </rPr>
      <t>Facility Name, GUID, (REC Vintage)</t>
    </r>
    <r>
      <rPr>
        <sz val="11"/>
        <color indexed="8"/>
        <rFont val="Arial"/>
        <family val="2"/>
      </rPr>
      <t xml:space="preserve">
 Roosevelt Biogas #1 - LFG Engine #3, W826, (2013)
 Roosevelt Biogas #1 - LFG Engine #1, W824, (2013) 
 Lower Snake River - Dodge Junction, W2669, (2012)
 Lower Snake River - Dodge Junction, W2669, (2013)</t>
    </r>
  </si>
  <si>
    <r>
      <rPr>
        <b/>
        <sz val="11"/>
        <color indexed="8"/>
        <rFont val="Arial"/>
        <family val="2"/>
      </rPr>
      <t>Additional reporting for compliance option 19.285.040(2)(d), “no load growth”</t>
    </r>
    <r>
      <rPr>
        <sz val="11"/>
        <color indexed="8"/>
        <rFont val="Arial"/>
        <family val="2"/>
      </rPr>
      <t xml:space="preserve">
 Utilities choosing compliance using the no-load growth method are asked to detail their reporting in a narrative. In the notes provide a clear statement of the utility’s intention to qualify using the no-load growth option. Details can be included in the notes section or as an attachment.
 Utilities choosing compliance using the no-load growth method should provide a detailed narrative report. In the notes provide a clear statement of the utility’s intention to qualify using the no-load-growth option. Details can be included in the notes section or as an attachment.
 The decision to use this compliance option was to have been made prior to January 1 of the target year. Utilities need to document when the decision was made to pursue this compliance method. 
 Consumer-owned utilities should summarize documentation required by WAC 194-37-140. Investor-owned utilities should provide a summary of documentation required by the Utilities and Transportation Commission.</t>
    </r>
  </si>
  <si>
    <r>
      <rPr>
        <b/>
        <sz val="11"/>
        <color indexed="8"/>
        <rFont val="Arial"/>
        <family val="2"/>
      </rPr>
      <t>Additional reporting for compliance option RCW 19.285.050, “cost cap”</t>
    </r>
    <r>
      <rPr>
        <sz val="11"/>
        <color indexed="8"/>
        <rFont val="Arial"/>
        <family val="2"/>
      </rPr>
      <t xml:space="preserve">
 Utilities showing compliance using the cost cap method should provide a detailed narrative report. In the notes provide a clear statement of the utility’s intention to qualify using the cost-cap option. Details can be included in the notes section or as an attachment. 
 The decision to use this compliance option was to have been made prior to January 1 of the target year. Utilities need to document when the decision was made to pursue this compliance method. 
 Consumer-owned utilities should summarize documentation required by WAC 194-37-160. Investor owned utilities should provide a summary of documentation required by the Utilities and Transportation Commission.</t>
    </r>
  </si>
  <si>
    <r>
      <rPr>
        <b/>
        <sz val="11"/>
        <color indexed="8"/>
        <rFont val="Arial"/>
        <family val="2"/>
      </rPr>
      <t>[Page 4] Notes:</t>
    </r>
    <r>
      <rPr>
        <sz val="11"/>
        <color indexed="8"/>
        <rFont val="Arial"/>
        <family val="2"/>
      </rPr>
      <t xml:space="preserve"> Provide any additional information needed to support your renewables data.</t>
    </r>
  </si>
  <si>
    <r>
      <rPr>
        <b/>
        <sz val="11"/>
        <color indexed="8"/>
        <rFont val="Arial"/>
        <family val="2"/>
      </rPr>
      <t>Load and Resource Reporting</t>
    </r>
    <r>
      <rPr>
        <sz val="11"/>
        <color indexed="8"/>
        <rFont val="Arial"/>
        <family val="2"/>
      </rPr>
      <t xml:space="preserve">
RCW 19.285.070 requires that each qualifying utility report:
 Annual load for the prior two years
 Amount of megawatt-hours needed to meet the annual renewable energy target
 Amount of megawatt-hours of each type of eligible renewable resource acquired
 Type and amount of renewable energy credits acquired
</t>
    </r>
    <r>
      <rPr>
        <b/>
        <sz val="11"/>
        <color indexed="8"/>
        <rFont val="Arial"/>
        <family val="2"/>
      </rPr>
      <t xml:space="preserve">
2011 Annual Load (MWh): </t>
    </r>
    <r>
      <rPr>
        <sz val="11"/>
        <color indexed="8"/>
        <rFont val="Arial"/>
        <family val="2"/>
      </rPr>
      <t>Load delivered to retail customers in Washington</t>
    </r>
    <r>
      <rPr>
        <b/>
        <sz val="11"/>
        <color indexed="8"/>
        <rFont val="Arial"/>
        <family val="2"/>
      </rPr>
      <t xml:space="preserve">
2012 Annual Load (MWh): </t>
    </r>
    <r>
      <rPr>
        <sz val="11"/>
        <color indexed="8"/>
        <rFont val="Arial"/>
        <family val="2"/>
      </rPr>
      <t>Load delivered to retail customers in Washington</t>
    </r>
    <r>
      <rPr>
        <b/>
        <sz val="11"/>
        <color indexed="8"/>
        <rFont val="Arial"/>
        <family val="2"/>
      </rPr>
      <t xml:space="preserve">
Average of 2011 and 2012 Loads (MWh): </t>
    </r>
    <r>
      <rPr>
        <sz val="11"/>
        <color indexed="8"/>
        <rFont val="Arial"/>
        <family val="2"/>
      </rPr>
      <t>Calculated = average of 2011 and 2012 loads</t>
    </r>
    <r>
      <rPr>
        <b/>
        <sz val="11"/>
        <color indexed="8"/>
        <rFont val="Arial"/>
        <family val="2"/>
      </rPr>
      <t xml:space="preserve">
Statutory Target 2012 to 2015</t>
    </r>
    <r>
      <rPr>
        <sz val="11"/>
        <color indexed="8"/>
        <rFont val="Arial"/>
        <family val="2"/>
      </rPr>
      <t xml:space="preserve"> = 3 percent</t>
    </r>
    <r>
      <rPr>
        <b/>
        <sz val="11"/>
        <color indexed="8"/>
        <rFont val="Arial"/>
        <family val="2"/>
      </rPr>
      <t xml:space="preserve">
2013 Renewable Energy Target (MWh): </t>
    </r>
    <r>
      <rPr>
        <sz val="11"/>
        <color indexed="8"/>
        <rFont val="Arial"/>
        <family val="2"/>
      </rPr>
      <t>Calculated = Statutory Target multiplied by Average Load</t>
    </r>
    <r>
      <rPr>
        <b/>
        <sz val="11"/>
        <color indexed="8"/>
        <rFont val="Arial"/>
        <family val="2"/>
      </rPr>
      <t xml:space="preserve">
Megawatt-hours of each type of eligible renewable resource:</t>
    </r>
    <r>
      <rPr>
        <sz val="11"/>
        <color indexed="8"/>
        <rFont val="Arial"/>
        <family val="2"/>
      </rPr>
      <t xml:space="preserve"> Rows 21-23 summarize more detailed data entered on pages 2 and 3 below. Do not enter data in these sections.</t>
    </r>
    <r>
      <rPr>
        <b/>
        <sz val="11"/>
        <color indexed="8"/>
        <rFont val="Arial"/>
        <family val="2"/>
      </rPr>
      <t xml:space="preserve"> 
[Row 15] 2013 Renewable Energy Acquired* (MWh): </t>
    </r>
    <r>
      <rPr>
        <sz val="11"/>
        <color indexed="8"/>
        <rFont val="Arial"/>
        <family val="2"/>
      </rPr>
      <t>Calculated = sum of the row 23, Total Renewables</t>
    </r>
    <r>
      <rPr>
        <b/>
        <sz val="11"/>
        <color indexed="8"/>
        <rFont val="Arial"/>
        <family val="2"/>
      </rPr>
      <t xml:space="preserve">
[Row 23] Total Renewables:</t>
    </r>
    <r>
      <rPr>
        <sz val="11"/>
        <color indexed="8"/>
        <rFont val="Arial"/>
        <family val="2"/>
      </rPr>
      <t xml:space="preserve"> Row 21+Row 22</t>
    </r>
  </si>
  <si>
    <t>Mossyrock Rebuild</t>
  </si>
  <si>
    <t>Improved Turbine Efficiency</t>
  </si>
  <si>
    <t>Reduced Wicket Gate Leakage</t>
  </si>
  <si>
    <t>Cushman No. 2</t>
  </si>
  <si>
    <t xml:space="preserve">                               Reduce Butterfly Leakage</t>
  </si>
  <si>
    <t xml:space="preserve">                                             Small Generator</t>
  </si>
  <si>
    <t>Wanupum Development (Grant Co. PUD)</t>
  </si>
  <si>
    <t xml:space="preserve">                        Juvenile Fish By-Pass System</t>
  </si>
  <si>
    <t>x</t>
  </si>
  <si>
    <t>Tacoma Power</t>
  </si>
  <si>
    <t>Nicolas Garcia</t>
  </si>
  <si>
    <t>253.502.8025</t>
  </si>
  <si>
    <t>ngarcia@cityoftacoma.org</t>
  </si>
  <si>
    <t>5/24/2013</t>
  </si>
  <si>
    <t>Stephen Bicker</t>
  </si>
  <si>
    <t>253-502-8141</t>
  </si>
  <si>
    <t>sbicker@ci.tacoma.wa.us</t>
  </si>
  <si>
    <t>Administration</t>
  </si>
  <si>
    <t>Planning &amp; Evaluation</t>
  </si>
  <si>
    <t>Tacoma Power I-937 Alternative Reporting Summary</t>
  </si>
  <si>
    <t>2012 Conservation MWh Savings Reportable to BPA by Sector</t>
  </si>
  <si>
    <t>Sector</t>
  </si>
  <si>
    <t>MWh Savings</t>
  </si>
  <si>
    <t>*</t>
  </si>
  <si>
    <t>2012 Conservation MWh Alternative Saving adjustments by Program</t>
  </si>
  <si>
    <t>Program</t>
  </si>
  <si>
    <t>Residential Heat Pumps</t>
  </si>
  <si>
    <t>Residential Showerheads</t>
  </si>
  <si>
    <t>Residential CFL's</t>
  </si>
  <si>
    <t>Residential Clothes Washers</t>
  </si>
  <si>
    <t>Total Alternative Reporting Savings</t>
  </si>
  <si>
    <t>Total 2012 Conservation MWh Saving by Program</t>
  </si>
  <si>
    <t>* Distribution saving numbers are still being finalized.  Savings will be reported in the report  due by June 1, 2014.</t>
  </si>
  <si>
    <t>Improved Transformer Efficiency</t>
  </si>
  <si>
    <t>Iberdrola Wind REC Contract (2012)</t>
  </si>
  <si>
    <t>Lagrande Unit No. 6</t>
  </si>
  <si>
    <t>Calendar Year 2012 Total</t>
  </si>
  <si>
    <t>Bennett Creek (W542)</t>
  </si>
  <si>
    <t>Hot Springs (W543)</t>
  </si>
  <si>
    <t>Klondike I (W238)</t>
  </si>
  <si>
    <t>Klondike III (W237)</t>
  </si>
  <si>
    <t>Stateline (W248)</t>
  </si>
  <si>
    <t>Condon - (W833)</t>
  </si>
  <si>
    <t>Condon - (W774)</t>
  </si>
  <si>
    <t>BPA Tier I Power Contract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</si>
</sst>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s>
  <fonts count="39" x14ac:knownFonts="1">
    <font>
      <sz val="11"/>
      <color theme="1"/>
      <name val="Calibri"/>
      <family val="2"/>
      <scheme val="minor"/>
    </font>
    <font>
      <sz val="10"/>
      <color indexed="8"/>
      <name val="Arial"/>
      <family val="2"/>
    </font>
    <font>
      <b/>
      <sz val="10"/>
      <color indexed="8"/>
      <name val="Arial"/>
      <family val="2"/>
    </font>
    <font>
      <i/>
      <sz val="10"/>
      <color indexed="8"/>
      <name val="Arial"/>
      <family val="2"/>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indexed="8"/>
      <name val="Arial"/>
      <family val="2"/>
    </font>
    <font>
      <sz val="11"/>
      <color indexed="8"/>
      <name val="Arial Black"/>
      <family val="2"/>
    </font>
    <font>
      <b/>
      <sz val="11"/>
      <color indexed="8"/>
      <name val="Arial"/>
      <family val="2"/>
    </font>
    <font>
      <sz val="11"/>
      <color indexed="60"/>
      <name val="Arial"/>
      <family val="2"/>
    </font>
    <font>
      <b/>
      <sz val="11"/>
      <color indexed="60"/>
      <name val="Arial"/>
      <family val="2"/>
    </font>
    <font>
      <sz val="11"/>
      <color theme="1"/>
      <name val="Calibri"/>
      <family val="2"/>
      <scheme val="minor"/>
    </font>
    <font>
      <u/>
      <sz val="8.25"/>
      <color theme="10"/>
      <name val="Calibri"/>
      <family val="2"/>
    </font>
    <font>
      <b/>
      <sz val="11"/>
      <color theme="1"/>
      <name val="Calibri"/>
      <family val="2"/>
      <scheme val="minor"/>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8"/>
      <color theme="1"/>
      <name val="Arial"/>
      <family val="2"/>
    </font>
    <font>
      <sz val="10"/>
      <color rgb="FFFF0000"/>
      <name val="Arial"/>
      <family val="2"/>
    </font>
    <font>
      <sz val="10"/>
      <color theme="6" tint="-0.499984740745262"/>
      <name val="Arial"/>
      <family val="2"/>
    </font>
    <font>
      <i/>
      <sz val="10"/>
      <color rgb="FFC00000"/>
      <name val="Arial"/>
      <family val="2"/>
    </font>
    <font>
      <b/>
      <sz val="10"/>
      <color rgb="FFFF0000"/>
      <name val="Arial"/>
      <family val="2"/>
    </font>
    <font>
      <sz val="11"/>
      <color theme="1"/>
      <name val="Arial"/>
      <family val="2"/>
    </font>
    <font>
      <sz val="14"/>
      <color theme="1"/>
      <name val="Arial"/>
      <family val="2"/>
    </font>
    <font>
      <i/>
      <sz val="11"/>
      <color theme="1"/>
      <name val="Arial"/>
      <family val="2"/>
    </font>
    <font>
      <b/>
      <sz val="11"/>
      <color theme="1"/>
      <name val="Arial"/>
      <family val="2"/>
    </font>
    <font>
      <sz val="11"/>
      <color theme="1"/>
      <name val="Arial Black"/>
      <family val="2"/>
    </font>
    <font>
      <sz val="11"/>
      <color rgb="FFC00000"/>
      <name val="Arial"/>
      <family val="2"/>
    </font>
    <font>
      <b/>
      <sz val="12"/>
      <color theme="1"/>
      <name val="Calibri"/>
      <family val="2"/>
      <scheme val="minor"/>
    </font>
    <font>
      <b/>
      <sz val="14"/>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4E4E4"/>
        <bgColor indexed="64"/>
      </patternFill>
    </fill>
    <fill>
      <patternFill patternType="lightUp">
        <fgColor theme="0" tint="-0.499984740745262"/>
        <bgColor theme="0" tint="-4.9989318521683403E-2"/>
      </patternFill>
    </fill>
  </fills>
  <borders count="40">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s>
  <cellStyleXfs count="5">
    <xf numFmtId="0" fontId="0" fillId="0" borderId="0"/>
    <xf numFmtId="43" fontId="16"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9" fontId="16" fillId="0" borderId="0" applyFont="0" applyFill="0" applyBorder="0" applyAlignment="0" applyProtection="0"/>
  </cellStyleXfs>
  <cellXfs count="199">
    <xf numFmtId="0" fontId="0" fillId="0" borderId="0" xfId="0"/>
    <xf numFmtId="0" fontId="19" fillId="2" borderId="0" xfId="0" applyFont="1" applyFill="1"/>
    <xf numFmtId="0" fontId="20" fillId="2" borderId="0" xfId="0" applyFont="1" applyFill="1" applyBorder="1" applyAlignment="1"/>
    <xf numFmtId="0" fontId="20" fillId="2" borderId="0" xfId="0" applyFont="1" applyFill="1" applyBorder="1" applyAlignment="1">
      <alignment horizontal="right"/>
    </xf>
    <xf numFmtId="0" fontId="19" fillId="2" borderId="0" xfId="0" applyFont="1" applyFill="1" applyBorder="1" applyAlignment="1">
      <alignment horizontal="right"/>
    </xf>
    <xf numFmtId="0" fontId="21" fillId="2" borderId="0" xfId="0" applyNumberFormat="1" applyFont="1" applyFill="1" applyBorder="1"/>
    <xf numFmtId="0" fontId="19" fillId="2" borderId="0" xfId="0" applyFont="1" applyFill="1" applyAlignment="1">
      <alignment horizontal="right"/>
    </xf>
    <xf numFmtId="0" fontId="20" fillId="2" borderId="0" xfId="0" applyFont="1" applyFill="1" applyBorder="1" applyAlignment="1">
      <alignment horizontal="left"/>
    </xf>
    <xf numFmtId="0" fontId="19" fillId="2" borderId="0" xfId="0" applyNumberFormat="1" applyFont="1" applyFill="1" applyBorder="1"/>
    <xf numFmtId="0" fontId="19" fillId="2" borderId="0" xfId="0" applyFont="1" applyFill="1" applyBorder="1"/>
    <xf numFmtId="0" fontId="19" fillId="2" borderId="0" xfId="0" applyFont="1" applyFill="1" applyAlignment="1">
      <alignment horizontal="center"/>
    </xf>
    <xf numFmtId="0" fontId="19" fillId="2" borderId="0" xfId="0" applyFont="1" applyFill="1" applyBorder="1" applyAlignment="1">
      <alignment horizontal="center"/>
    </xf>
    <xf numFmtId="0" fontId="20" fillId="2" borderId="0" xfId="0" applyFont="1" applyFill="1" applyAlignment="1">
      <alignment horizontal="right"/>
    </xf>
    <xf numFmtId="0" fontId="20" fillId="2" borderId="0" xfId="0" applyFont="1" applyFill="1"/>
    <xf numFmtId="165" fontId="19" fillId="3" borderId="1" xfId="1" applyNumberFormat="1" applyFont="1" applyFill="1" applyBorder="1"/>
    <xf numFmtId="165" fontId="19" fillId="3" borderId="2" xfId="1" applyNumberFormat="1" applyFont="1" applyFill="1" applyBorder="1"/>
    <xf numFmtId="165" fontId="19" fillId="3" borderId="3" xfId="1" applyNumberFormat="1" applyFont="1" applyFill="1" applyBorder="1"/>
    <xf numFmtId="0" fontId="19" fillId="2" borderId="0" xfId="0" applyFont="1" applyFill="1" applyAlignment="1">
      <alignment wrapText="1"/>
    </xf>
    <xf numFmtId="0" fontId="21" fillId="2" borderId="0" xfId="0" applyFont="1" applyFill="1" applyBorder="1"/>
    <xf numFmtId="0" fontId="20" fillId="2" borderId="4" xfId="0" applyFont="1" applyFill="1" applyBorder="1" applyAlignment="1">
      <alignment horizontal="center" wrapText="1"/>
    </xf>
    <xf numFmtId="0" fontId="19" fillId="2" borderId="5" xfId="0" applyFont="1" applyFill="1" applyBorder="1"/>
    <xf numFmtId="0" fontId="20" fillId="2" borderId="6" xfId="0" applyFont="1" applyFill="1" applyBorder="1" applyAlignment="1">
      <alignment horizontal="right"/>
    </xf>
    <xf numFmtId="0" fontId="20" fillId="2" borderId="0" xfId="0" applyFont="1" applyFill="1" applyBorder="1"/>
    <xf numFmtId="165" fontId="20" fillId="2" borderId="0" xfId="0" applyNumberFormat="1" applyFont="1" applyFill="1" applyBorder="1" applyAlignment="1">
      <alignment horizontal="center"/>
    </xf>
    <xf numFmtId="165" fontId="20" fillId="2" borderId="0" xfId="1" applyNumberFormat="1" applyFont="1" applyFill="1" applyBorder="1" applyAlignment="1">
      <alignment horizontal="center"/>
    </xf>
    <xf numFmtId="0" fontId="19" fillId="2" borderId="0" xfId="0" applyFont="1" applyFill="1" applyAlignment="1">
      <alignment vertical="top"/>
    </xf>
    <xf numFmtId="0" fontId="19" fillId="2" borderId="0" xfId="0" applyFont="1" applyFill="1" applyAlignment="1"/>
    <xf numFmtId="0" fontId="22" fillId="2" borderId="0" xfId="0" applyFont="1" applyFill="1" applyAlignment="1">
      <alignment horizontal="center" vertical="center"/>
    </xf>
    <xf numFmtId="0" fontId="19" fillId="2" borderId="7" xfId="0" applyFont="1" applyFill="1" applyBorder="1"/>
    <xf numFmtId="0" fontId="23" fillId="2" borderId="0" xfId="0" applyFont="1" applyFill="1" applyBorder="1" applyAlignment="1">
      <alignment horizontal="center" vertical="center" wrapText="1"/>
    </xf>
    <xf numFmtId="0" fontId="19" fillId="2" borderId="0" xfId="0" applyFont="1" applyFill="1" applyBorder="1" applyAlignment="1"/>
    <xf numFmtId="0" fontId="24" fillId="2" borderId="0" xfId="0" applyFont="1" applyFill="1"/>
    <xf numFmtId="0" fontId="24" fillId="0" borderId="0" xfId="0" applyFont="1" applyAlignment="1">
      <alignment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165" fontId="19" fillId="3" borderId="10" xfId="1" applyNumberFormat="1" applyFont="1" applyFill="1" applyBorder="1"/>
    <xf numFmtId="165" fontId="19" fillId="3" borderId="9" xfId="1" applyNumberFormat="1" applyFont="1" applyFill="1" applyBorder="1"/>
    <xf numFmtId="165" fontId="20" fillId="3" borderId="11" xfId="0" applyNumberFormat="1" applyFont="1" applyFill="1" applyBorder="1" applyAlignment="1">
      <alignment horizontal="center"/>
    </xf>
    <xf numFmtId="0" fontId="4" fillId="2" borderId="12" xfId="0" applyFont="1" applyFill="1" applyBorder="1" applyAlignment="1" applyProtection="1">
      <alignment horizontal="right"/>
    </xf>
    <xf numFmtId="0" fontId="19" fillId="2" borderId="12" xfId="0" applyFont="1" applyFill="1" applyBorder="1" applyAlignment="1">
      <alignment horizontal="right"/>
    </xf>
    <xf numFmtId="0" fontId="19" fillId="2" borderId="12" xfId="0" applyFont="1" applyFill="1" applyBorder="1" applyAlignment="1">
      <alignment horizontal="right" wrapText="1"/>
    </xf>
    <xf numFmtId="0" fontId="20" fillId="2" borderId="13" xfId="0" applyFont="1" applyFill="1" applyBorder="1"/>
    <xf numFmtId="0" fontId="6" fillId="4" borderId="14" xfId="0" applyFont="1" applyFill="1" applyBorder="1" applyAlignment="1">
      <alignment horizontal="right"/>
    </xf>
    <xf numFmtId="0" fontId="20" fillId="4" borderId="14" xfId="0" applyFont="1" applyFill="1" applyBorder="1"/>
    <xf numFmtId="0" fontId="20" fillId="4" borderId="15" xfId="0" applyFont="1" applyFill="1" applyBorder="1"/>
    <xf numFmtId="0" fontId="20" fillId="4" borderId="12" xfId="0" applyFont="1" applyFill="1" applyBorder="1"/>
    <xf numFmtId="0" fontId="20" fillId="4" borderId="16" xfId="0" applyFont="1" applyFill="1" applyBorder="1"/>
    <xf numFmtId="165" fontId="19" fillId="3" borderId="17" xfId="1" applyNumberFormat="1" applyFont="1" applyFill="1" applyBorder="1"/>
    <xf numFmtId="165" fontId="19" fillId="3" borderId="18" xfId="1" applyNumberFormat="1" applyFont="1" applyFill="1" applyBorder="1"/>
    <xf numFmtId="165" fontId="19" fillId="3" borderId="8" xfId="1" applyNumberFormat="1" applyFont="1" applyFill="1" applyBorder="1"/>
    <xf numFmtId="0" fontId="6" fillId="2" borderId="0" xfId="0" applyFont="1" applyFill="1" applyAlignment="1">
      <alignment horizontal="right"/>
    </xf>
    <xf numFmtId="165" fontId="19" fillId="3" borderId="11" xfId="1" applyNumberFormat="1" applyFont="1" applyFill="1" applyBorder="1"/>
    <xf numFmtId="0" fontId="20" fillId="3" borderId="19" xfId="0" applyFont="1" applyFill="1" applyBorder="1" applyAlignment="1">
      <alignment horizontal="left"/>
    </xf>
    <xf numFmtId="0" fontId="20" fillId="2" borderId="20" xfId="0" applyFont="1" applyFill="1" applyBorder="1" applyAlignment="1">
      <alignment horizontal="center" wrapText="1"/>
    </xf>
    <xf numFmtId="165" fontId="20" fillId="5" borderId="20" xfId="1" applyNumberFormat="1" applyFont="1" applyFill="1" applyBorder="1" applyAlignment="1">
      <alignment horizontal="right"/>
    </xf>
    <xf numFmtId="0" fontId="4" fillId="4" borderId="21" xfId="0" applyFont="1" applyFill="1" applyBorder="1" applyAlignment="1">
      <alignment horizontal="right"/>
    </xf>
    <xf numFmtId="0" fontId="4" fillId="4" borderId="14" xfId="0" applyFont="1" applyFill="1" applyBorder="1" applyAlignment="1">
      <alignment horizontal="right"/>
    </xf>
    <xf numFmtId="0" fontId="4" fillId="4" borderId="14" xfId="0" applyFont="1" applyFill="1" applyBorder="1" applyAlignment="1">
      <alignment horizontal="right" wrapText="1"/>
    </xf>
    <xf numFmtId="0" fontId="20" fillId="4" borderId="22" xfId="0" applyFont="1" applyFill="1" applyBorder="1"/>
    <xf numFmtId="0" fontId="25" fillId="4" borderId="12" xfId="0" applyFont="1" applyFill="1" applyBorder="1"/>
    <xf numFmtId="0" fontId="20" fillId="0" borderId="0" xfId="0" applyFont="1" applyFill="1" applyBorder="1" applyAlignment="1">
      <alignment wrapText="1"/>
    </xf>
    <xf numFmtId="0" fontId="19" fillId="0" borderId="0" xfId="0" applyFont="1" applyFill="1" applyBorder="1" applyAlignment="1">
      <alignment wrapText="1"/>
    </xf>
    <xf numFmtId="0" fontId="20" fillId="2" borderId="0" xfId="0" applyFont="1" applyFill="1" applyBorder="1" applyAlignment="1">
      <alignment wrapText="1"/>
    </xf>
    <xf numFmtId="165" fontId="19" fillId="4" borderId="23" xfId="1" applyNumberFormat="1" applyFont="1" applyFill="1" applyBorder="1"/>
    <xf numFmtId="165" fontId="19" fillId="4" borderId="1" xfId="1" applyNumberFormat="1" applyFont="1" applyFill="1" applyBorder="1"/>
    <xf numFmtId="165" fontId="19" fillId="4" borderId="17" xfId="1" applyNumberFormat="1" applyFont="1" applyFill="1" applyBorder="1"/>
    <xf numFmtId="165" fontId="19" fillId="4" borderId="24" xfId="1" applyNumberFormat="1" applyFont="1" applyFill="1" applyBorder="1"/>
    <xf numFmtId="165" fontId="19" fillId="4" borderId="25" xfId="1" applyNumberFormat="1" applyFont="1" applyFill="1" applyBorder="1"/>
    <xf numFmtId="165" fontId="19" fillId="4" borderId="26" xfId="1" applyNumberFormat="1" applyFont="1" applyFill="1" applyBorder="1"/>
    <xf numFmtId="165" fontId="19" fillId="4" borderId="27" xfId="1" applyNumberFormat="1" applyFont="1" applyFill="1" applyBorder="1"/>
    <xf numFmtId="165" fontId="19" fillId="4" borderId="2" xfId="1" applyNumberFormat="1" applyFont="1" applyFill="1" applyBorder="1"/>
    <xf numFmtId="165" fontId="19" fillId="4" borderId="18" xfId="1" applyNumberFormat="1" applyFont="1" applyFill="1" applyBorder="1"/>
    <xf numFmtId="165" fontId="26" fillId="4" borderId="10" xfId="1" applyNumberFormat="1" applyFont="1" applyFill="1" applyBorder="1" applyAlignment="1">
      <alignment horizontal="center"/>
    </xf>
    <xf numFmtId="165" fontId="26" fillId="4" borderId="6" xfId="1" applyNumberFormat="1" applyFont="1" applyFill="1" applyBorder="1" applyAlignment="1">
      <alignment horizontal="center"/>
    </xf>
    <xf numFmtId="165" fontId="19" fillId="4" borderId="6" xfId="1" applyNumberFormat="1" applyFont="1" applyFill="1" applyBorder="1"/>
    <xf numFmtId="165" fontId="19" fillId="4" borderId="11" xfId="1" applyNumberFormat="1" applyFont="1" applyFill="1" applyBorder="1"/>
    <xf numFmtId="165" fontId="19" fillId="4" borderId="6" xfId="1" applyNumberFormat="1" applyFont="1" applyFill="1" applyBorder="1" applyAlignment="1">
      <alignment horizontal="center"/>
    </xf>
    <xf numFmtId="165" fontId="19" fillId="4" borderId="25" xfId="1" applyNumberFormat="1" applyFont="1" applyFill="1" applyBorder="1" applyAlignment="1">
      <alignment horizontal="center"/>
    </xf>
    <xf numFmtId="165" fontId="19" fillId="4" borderId="6" xfId="0" applyNumberFormat="1" applyFont="1" applyFill="1" applyBorder="1" applyAlignment="1">
      <alignment horizontal="center"/>
    </xf>
    <xf numFmtId="164" fontId="27" fillId="6" borderId="28" xfId="0" applyNumberFormat="1" applyFont="1" applyFill="1" applyBorder="1" applyAlignment="1">
      <alignment horizontal="center"/>
    </xf>
    <xf numFmtId="164" fontId="27" fillId="6" borderId="29" xfId="0" applyNumberFormat="1" applyFont="1" applyFill="1" applyBorder="1" applyAlignment="1">
      <alignment horizontal="center"/>
    </xf>
    <xf numFmtId="164" fontId="19" fillId="6" borderId="30" xfId="0" applyNumberFormat="1" applyFont="1" applyFill="1" applyBorder="1" applyAlignment="1">
      <alignment horizontal="center"/>
    </xf>
    <xf numFmtId="164" fontId="19" fillId="6" borderId="31" xfId="0" applyNumberFormat="1" applyFont="1" applyFill="1" applyBorder="1" applyAlignment="1">
      <alignment horizontal="center"/>
    </xf>
    <xf numFmtId="0" fontId="20" fillId="4" borderId="12" xfId="0" applyFont="1" applyFill="1" applyBorder="1" applyAlignment="1">
      <alignment vertical="center" wrapText="1"/>
    </xf>
    <xf numFmtId="0" fontId="20" fillId="2" borderId="0" xfId="0" applyFont="1" applyFill="1" applyBorder="1" applyAlignment="1">
      <alignment horizontal="center"/>
    </xf>
    <xf numFmtId="0" fontId="4" fillId="2" borderId="0" xfId="0" applyFont="1" applyFill="1" applyBorder="1" applyAlignment="1">
      <alignment horizontal="right" wrapText="1"/>
    </xf>
    <xf numFmtId="0" fontId="28" fillId="2" borderId="0" xfId="0" applyFont="1" applyFill="1" applyAlignment="1">
      <alignment horizontal="left" vertical="center" wrapText="1"/>
    </xf>
    <xf numFmtId="0" fontId="29" fillId="2" borderId="0" xfId="0" applyFont="1" applyFill="1" applyBorder="1" applyAlignment="1">
      <alignment horizontal="left"/>
    </xf>
    <xf numFmtId="166" fontId="19" fillId="2" borderId="0" xfId="2" applyNumberFormat="1" applyFont="1" applyFill="1" applyBorder="1" applyAlignment="1">
      <alignment horizontal="right"/>
    </xf>
    <xf numFmtId="167" fontId="19" fillId="2" borderId="0" xfId="4" applyNumberFormat="1" applyFont="1" applyFill="1" applyBorder="1" applyAlignment="1">
      <alignment horizontal="right"/>
    </xf>
    <xf numFmtId="166" fontId="19" fillId="2" borderId="0" xfId="0" applyNumberFormat="1" applyFont="1" applyFill="1" applyBorder="1"/>
    <xf numFmtId="0" fontId="19" fillId="2" borderId="0" xfId="0" applyFont="1" applyFill="1" applyBorder="1" applyAlignment="1">
      <alignment horizontal="left"/>
    </xf>
    <xf numFmtId="0" fontId="30" fillId="2" borderId="32" xfId="0" applyFont="1" applyFill="1" applyBorder="1" applyAlignment="1">
      <alignment horizontal="right"/>
    </xf>
    <xf numFmtId="0" fontId="30" fillId="2" borderId="33" xfId="0" applyFont="1" applyFill="1" applyBorder="1" applyAlignment="1">
      <alignment horizontal="right"/>
    </xf>
    <xf numFmtId="0" fontId="30" fillId="2" borderId="0" xfId="0" applyFont="1" applyFill="1" applyAlignment="1">
      <alignment horizontal="right"/>
    </xf>
    <xf numFmtId="0" fontId="31" fillId="2" borderId="0" xfId="0" applyFont="1" applyFill="1"/>
    <xf numFmtId="0" fontId="31" fillId="2" borderId="0" xfId="0" applyFont="1" applyFill="1" applyBorder="1" applyAlignment="1"/>
    <xf numFmtId="0" fontId="31" fillId="2" borderId="0" xfId="0" applyNumberFormat="1" applyFont="1" applyFill="1" applyBorder="1"/>
    <xf numFmtId="0" fontId="28" fillId="2" borderId="0" xfId="0" applyFont="1" applyFill="1" applyBorder="1" applyAlignment="1">
      <alignment horizontal="left" vertical="center"/>
    </xf>
    <xf numFmtId="0" fontId="0" fillId="2" borderId="0" xfId="0" applyFont="1" applyFill="1" applyBorder="1" applyAlignment="1"/>
    <xf numFmtId="0" fontId="30" fillId="2" borderId="0" xfId="0" applyFont="1" applyFill="1" applyBorder="1"/>
    <xf numFmtId="0" fontId="30" fillId="2" borderId="0" xfId="0" applyFont="1" applyFill="1"/>
    <xf numFmtId="0" fontId="20" fillId="2" borderId="0" xfId="0" applyFont="1" applyFill="1" applyBorder="1" applyAlignment="1">
      <alignment horizontal="center"/>
    </xf>
    <xf numFmtId="0" fontId="4" fillId="2" borderId="0" xfId="0" applyFont="1" applyFill="1" applyBorder="1" applyAlignment="1">
      <alignment horizontal="right" wrapText="1"/>
    </xf>
    <xf numFmtId="0" fontId="4" fillId="2" borderId="0" xfId="0" applyFont="1" applyFill="1" applyBorder="1" applyAlignment="1">
      <alignment horizontal="right"/>
    </xf>
    <xf numFmtId="0" fontId="28" fillId="2" borderId="0" xfId="0" applyFont="1" applyFill="1" applyAlignment="1">
      <alignment horizontal="left" vertical="center" wrapText="1"/>
    </xf>
    <xf numFmtId="0" fontId="30" fillId="2" borderId="0" xfId="0" applyFont="1" applyFill="1" applyAlignment="1">
      <alignment horizontal="right" vertical="center"/>
    </xf>
    <xf numFmtId="0" fontId="7" fillId="2" borderId="0" xfId="0" applyFont="1" applyFill="1" applyBorder="1" applyAlignment="1"/>
    <xf numFmtId="0" fontId="10" fillId="2" borderId="0" xfId="0" applyNumberFormat="1" applyFont="1" applyFill="1" applyBorder="1" applyAlignment="1"/>
    <xf numFmtId="3" fontId="19" fillId="0" borderId="0" xfId="0" applyNumberFormat="1" applyFont="1" applyFill="1" applyBorder="1" applyAlignment="1"/>
    <xf numFmtId="49" fontId="30" fillId="2" borderId="0" xfId="0" applyNumberFormat="1" applyFont="1" applyFill="1" applyAlignment="1">
      <alignment vertical="top"/>
    </xf>
    <xf numFmtId="49" fontId="32" fillId="2" borderId="0" xfId="0" applyNumberFormat="1" applyFont="1" applyFill="1" applyAlignment="1">
      <alignment vertical="top"/>
    </xf>
    <xf numFmtId="49" fontId="30" fillId="2" borderId="0" xfId="0" applyNumberFormat="1" applyFont="1" applyFill="1" applyAlignment="1">
      <alignment vertical="top" wrapText="1"/>
    </xf>
    <xf numFmtId="49" fontId="33" fillId="2" borderId="0" xfId="0" applyNumberFormat="1" applyFont="1" applyFill="1" applyAlignment="1">
      <alignment vertical="top" wrapText="1"/>
    </xf>
    <xf numFmtId="49" fontId="34" fillId="2" borderId="19" xfId="0" applyNumberFormat="1" applyFont="1" applyFill="1" applyBorder="1" applyAlignment="1">
      <alignment vertical="top"/>
    </xf>
    <xf numFmtId="49" fontId="35" fillId="2" borderId="0" xfId="0" applyNumberFormat="1" applyFont="1" applyFill="1" applyAlignment="1">
      <alignment vertical="top" wrapText="1"/>
    </xf>
    <xf numFmtId="49" fontId="11" fillId="2" borderId="0" xfId="0" applyNumberFormat="1" applyFont="1" applyFill="1" applyAlignment="1">
      <alignment vertical="top" wrapText="1"/>
    </xf>
    <xf numFmtId="0" fontId="19" fillId="4" borderId="12" xfId="0" applyFont="1" applyFill="1" applyBorder="1" applyAlignment="1">
      <alignment horizontal="left" indent="4"/>
    </xf>
    <xf numFmtId="0" fontId="19" fillId="4" borderId="12" xfId="0" applyFont="1" applyFill="1" applyBorder="1" applyAlignment="1">
      <alignment horizontal="right"/>
    </xf>
    <xf numFmtId="43" fontId="19" fillId="2" borderId="0" xfId="0" applyNumberFormat="1" applyFont="1" applyFill="1"/>
    <xf numFmtId="0" fontId="18" fillId="0" borderId="0" xfId="0" applyFont="1" applyAlignment="1">
      <alignment horizontal="center"/>
    </xf>
    <xf numFmtId="0" fontId="18" fillId="0" borderId="0" xfId="0" applyFont="1" applyAlignment="1">
      <alignment horizontal="left"/>
    </xf>
    <xf numFmtId="0" fontId="0" fillId="0" borderId="0" xfId="0" applyFont="1"/>
    <xf numFmtId="0" fontId="0" fillId="0" borderId="0" xfId="0" applyAlignment="1">
      <alignment horizontal="left"/>
    </xf>
    <xf numFmtId="165" fontId="16" fillId="0" borderId="0" xfId="1" applyNumberFormat="1" applyFont="1"/>
    <xf numFmtId="165" fontId="16" fillId="0" borderId="0" xfId="1" applyNumberFormat="1" applyFont="1" applyAlignment="1">
      <alignment horizontal="center"/>
    </xf>
    <xf numFmtId="0" fontId="0" fillId="0" borderId="34" xfId="0" applyBorder="1" applyAlignment="1">
      <alignment horizontal="left"/>
    </xf>
    <xf numFmtId="165" fontId="16" fillId="0" borderId="34" xfId="1" applyNumberFormat="1" applyFont="1" applyBorder="1"/>
    <xf numFmtId="0" fontId="0" fillId="0" borderId="35" xfId="0" applyFill="1" applyBorder="1" applyAlignment="1">
      <alignment horizontal="left"/>
    </xf>
    <xf numFmtId="165" fontId="0" fillId="0" borderId="35" xfId="0" applyNumberFormat="1" applyBorder="1"/>
    <xf numFmtId="0" fontId="0" fillId="0" borderId="34" xfId="0" applyBorder="1"/>
    <xf numFmtId="164" fontId="16" fillId="0" borderId="34" xfId="1" applyNumberFormat="1" applyFont="1" applyBorder="1"/>
    <xf numFmtId="0" fontId="0" fillId="0" borderId="35" xfId="0" applyBorder="1" applyAlignment="1">
      <alignment wrapText="1"/>
    </xf>
    <xf numFmtId="165" fontId="16" fillId="0" borderId="35" xfId="1" applyNumberFormat="1" applyFont="1" applyBorder="1"/>
    <xf numFmtId="0" fontId="0" fillId="0" borderId="0" xfId="0" applyBorder="1" applyAlignment="1">
      <alignment wrapText="1"/>
    </xf>
    <xf numFmtId="165" fontId="16" fillId="0" borderId="0" xfId="1" applyNumberFormat="1" applyFont="1" applyBorder="1"/>
    <xf numFmtId="165" fontId="0" fillId="0" borderId="0" xfId="0" applyNumberFormat="1"/>
    <xf numFmtId="0" fontId="2" fillId="4" borderId="12" xfId="0" applyFont="1" applyFill="1" applyBorder="1" applyAlignment="1">
      <alignment horizontal="right" indent="2"/>
    </xf>
    <xf numFmtId="0" fontId="19" fillId="4" borderId="12" xfId="0" applyFont="1" applyFill="1" applyBorder="1" applyAlignment="1">
      <alignment horizontal="right" indent="2"/>
    </xf>
    <xf numFmtId="0" fontId="20" fillId="4" borderId="22" xfId="0" applyFont="1" applyFill="1" applyBorder="1" applyAlignment="1">
      <alignment horizontal="right" indent="2"/>
    </xf>
    <xf numFmtId="0" fontId="20" fillId="4" borderId="12" xfId="0" applyFont="1" applyFill="1" applyBorder="1" applyAlignment="1">
      <alignment horizontal="right" indent="2"/>
    </xf>
    <xf numFmtId="0" fontId="1" fillId="4" borderId="12" xfId="0" applyFont="1" applyFill="1" applyBorder="1" applyAlignment="1">
      <alignment horizontal="right" indent="2"/>
    </xf>
    <xf numFmtId="165" fontId="26" fillId="4" borderId="31" xfId="1" applyNumberFormat="1" applyFont="1" applyFill="1" applyBorder="1" applyAlignment="1">
      <alignment horizontal="center"/>
    </xf>
    <xf numFmtId="165" fontId="19" fillId="4" borderId="4" xfId="1" applyNumberFormat="1" applyFont="1" applyFill="1" applyBorder="1"/>
    <xf numFmtId="165" fontId="19" fillId="4" borderId="39" xfId="1" applyNumberFormat="1" applyFont="1" applyFill="1" applyBorder="1"/>
    <xf numFmtId="0" fontId="6" fillId="4" borderId="21" xfId="0" applyFont="1" applyFill="1" applyBorder="1" applyAlignment="1">
      <alignment horizontal="right" indent="2"/>
    </xf>
    <xf numFmtId="0" fontId="4" fillId="4" borderId="14" xfId="0" applyFont="1" applyFill="1" applyBorder="1" applyAlignment="1">
      <alignment horizontal="right" indent="2"/>
    </xf>
    <xf numFmtId="0" fontId="4" fillId="4" borderId="14" xfId="0" applyFont="1" applyFill="1" applyBorder="1" applyAlignment="1">
      <alignment horizontal="right" wrapText="1" indent="2"/>
    </xf>
    <xf numFmtId="0" fontId="6" fillId="4" borderId="14" xfId="0" applyFont="1" applyFill="1" applyBorder="1" applyAlignment="1">
      <alignment horizontal="right" indent="2"/>
    </xf>
    <xf numFmtId="0" fontId="19" fillId="4" borderId="14" xfId="0" applyFont="1" applyFill="1" applyBorder="1" applyAlignment="1">
      <alignment horizontal="right" indent="2"/>
    </xf>
    <xf numFmtId="0" fontId="20" fillId="4" borderId="14" xfId="0" applyFont="1" applyFill="1" applyBorder="1" applyAlignment="1">
      <alignment horizontal="right" indent="2"/>
    </xf>
    <xf numFmtId="0" fontId="20" fillId="4" borderId="21" xfId="0" applyFont="1" applyFill="1" applyBorder="1" applyAlignment="1">
      <alignment horizontal="left"/>
    </xf>
    <xf numFmtId="49" fontId="21" fillId="4" borderId="14" xfId="0" applyNumberFormat="1" applyFont="1" applyFill="1" applyBorder="1" applyAlignment="1">
      <alignment horizontal="left"/>
    </xf>
    <xf numFmtId="0" fontId="19" fillId="4" borderId="14" xfId="0" applyFont="1" applyFill="1" applyBorder="1" applyAlignment="1">
      <alignment horizontal="left"/>
    </xf>
    <xf numFmtId="0" fontId="20" fillId="4" borderId="14" xfId="0" applyFont="1" applyFill="1" applyBorder="1" applyAlignment="1">
      <alignment horizontal="left"/>
    </xf>
    <xf numFmtId="0" fontId="17" fillId="4" borderId="15" xfId="3" applyFill="1" applyBorder="1" applyAlignment="1" applyProtection="1">
      <alignment horizontal="left"/>
    </xf>
    <xf numFmtId="0" fontId="19" fillId="4" borderId="15" xfId="0" applyFont="1" applyFill="1" applyBorder="1" applyAlignment="1">
      <alignment horizontal="left"/>
    </xf>
    <xf numFmtId="0" fontId="38" fillId="0" borderId="0" xfId="0" applyFont="1" applyAlignment="1">
      <alignment horizontal="left" wrapText="1"/>
    </xf>
    <xf numFmtId="0" fontId="36" fillId="0" borderId="0" xfId="0" applyFont="1" applyAlignment="1">
      <alignment horizontal="center"/>
    </xf>
    <xf numFmtId="0" fontId="20" fillId="3" borderId="19" xfId="0" applyFont="1" applyFill="1" applyBorder="1" applyAlignment="1">
      <alignment horizontal="left"/>
    </xf>
    <xf numFmtId="0" fontId="0" fillId="0" borderId="19" xfId="0" applyBorder="1" applyAlignment="1">
      <alignment horizontal="left"/>
    </xf>
    <xf numFmtId="0" fontId="20" fillId="0" borderId="0" xfId="0" applyFont="1" applyFill="1" applyBorder="1" applyAlignment="1">
      <alignment wrapText="1"/>
    </xf>
    <xf numFmtId="0" fontId="36" fillId="0" borderId="0" xfId="0" applyFont="1" applyAlignment="1">
      <alignment horizontal="left" indent="3"/>
    </xf>
    <xf numFmtId="0" fontId="37" fillId="0" borderId="0" xfId="0" applyFont="1" applyAlignment="1">
      <alignment horizontal="center"/>
    </xf>
    <xf numFmtId="0" fontId="20" fillId="2" borderId="0" xfId="0" applyFont="1" applyFill="1" applyBorder="1" applyAlignment="1">
      <alignment vertical="top" wrapText="1"/>
    </xf>
    <xf numFmtId="0" fontId="19" fillId="2" borderId="36" xfId="0" applyFont="1" applyFill="1" applyBorder="1" applyAlignment="1"/>
    <xf numFmtId="0" fontId="20" fillId="2" borderId="0" xfId="0" applyFont="1" applyFill="1" applyBorder="1" applyAlignment="1">
      <alignment horizontal="center"/>
    </xf>
    <xf numFmtId="0" fontId="20" fillId="2" borderId="34" xfId="0" applyFont="1" applyFill="1" applyBorder="1" applyAlignment="1">
      <alignment horizontal="center"/>
    </xf>
    <xf numFmtId="0" fontId="20" fillId="2" borderId="36" xfId="0" applyFont="1" applyFill="1" applyBorder="1" applyAlignment="1"/>
    <xf numFmtId="0" fontId="20" fillId="2" borderId="37" xfId="0" applyFont="1" applyFill="1" applyBorder="1" applyAlignment="1">
      <alignment horizontal="center"/>
    </xf>
    <xf numFmtId="0" fontId="20" fillId="2" borderId="19" xfId="0" applyFont="1" applyFill="1" applyBorder="1" applyAlignment="1">
      <alignment horizontal="center"/>
    </xf>
    <xf numFmtId="0" fontId="20" fillId="2" borderId="38" xfId="0" applyFont="1" applyFill="1" applyBorder="1" applyAlignment="1">
      <alignment horizontal="center"/>
    </xf>
    <xf numFmtId="0" fontId="20" fillId="0" borderId="37" xfId="0" applyFont="1" applyBorder="1" applyAlignment="1">
      <alignment horizontal="center" wrapText="1"/>
    </xf>
    <xf numFmtId="0" fontId="20" fillId="0" borderId="19" xfId="0" applyFont="1" applyBorder="1" applyAlignment="1">
      <alignment horizontal="center" wrapText="1"/>
    </xf>
    <xf numFmtId="0" fontId="20" fillId="0" borderId="38" xfId="0" applyFont="1" applyBorder="1" applyAlignment="1">
      <alignment horizontal="center" wrapText="1"/>
    </xf>
    <xf numFmtId="0" fontId="20" fillId="4" borderId="21" xfId="0" applyFont="1" applyFill="1" applyBorder="1" applyAlignment="1"/>
    <xf numFmtId="15" fontId="19" fillId="4" borderId="14" xfId="0" applyNumberFormat="1" applyFont="1" applyFill="1" applyBorder="1" applyAlignment="1">
      <alignment horizontal="left"/>
    </xf>
    <xf numFmtId="0" fontId="19" fillId="4" borderId="14" xfId="0" applyFont="1" applyFill="1" applyBorder="1" applyAlignment="1"/>
    <xf numFmtId="0" fontId="19" fillId="4" borderId="15" xfId="0" applyFont="1" applyFill="1" applyBorder="1" applyAlignment="1"/>
    <xf numFmtId="0" fontId="4" fillId="2" borderId="0" xfId="0" applyFont="1" applyFill="1" applyBorder="1" applyAlignment="1">
      <alignment horizontal="right" wrapText="1"/>
    </xf>
    <xf numFmtId="3" fontId="19" fillId="4" borderId="5" xfId="0" applyNumberFormat="1" applyFont="1" applyFill="1" applyBorder="1" applyAlignment="1"/>
    <xf numFmtId="3" fontId="19" fillId="3" borderId="14" xfId="0" applyNumberFormat="1" applyFont="1" applyFill="1" applyBorder="1" applyAlignment="1"/>
    <xf numFmtId="167" fontId="4" fillId="3" borderId="14" xfId="0" applyNumberFormat="1" applyFont="1" applyFill="1" applyBorder="1" applyAlignment="1"/>
    <xf numFmtId="3" fontId="19" fillId="4" borderId="14" xfId="0" applyNumberFormat="1" applyFont="1" applyFill="1" applyBorder="1" applyAlignment="1"/>
    <xf numFmtId="0" fontId="20" fillId="2" borderId="11" xfId="0" applyFont="1" applyFill="1" applyBorder="1" applyAlignment="1">
      <alignment horizontal="center"/>
    </xf>
    <xf numFmtId="0" fontId="19" fillId="2" borderId="2" xfId="0" applyFont="1" applyFill="1" applyBorder="1" applyAlignment="1">
      <alignment horizontal="center"/>
    </xf>
    <xf numFmtId="0" fontId="19" fillId="2" borderId="18" xfId="0" applyFont="1" applyFill="1" applyBorder="1" applyAlignment="1">
      <alignment horizontal="center"/>
    </xf>
    <xf numFmtId="0" fontId="4" fillId="2" borderId="0" xfId="0" applyFont="1" applyFill="1" applyBorder="1" applyAlignment="1">
      <alignment horizontal="right"/>
    </xf>
    <xf numFmtId="0" fontId="28" fillId="2" borderId="0" xfId="0" applyFont="1" applyFill="1" applyAlignment="1">
      <alignment horizontal="left" wrapText="1"/>
    </xf>
    <xf numFmtId="0" fontId="19" fillId="0" borderId="0" xfId="0" applyFont="1" applyAlignment="1"/>
    <xf numFmtId="0" fontId="20" fillId="3" borderId="10" xfId="0" applyFont="1" applyFill="1" applyBorder="1" applyAlignment="1">
      <alignment horizontal="center"/>
    </xf>
    <xf numFmtId="0" fontId="19" fillId="0" borderId="1" xfId="0" applyFont="1" applyBorder="1" applyAlignment="1"/>
    <xf numFmtId="0" fontId="19" fillId="0" borderId="17" xfId="0" applyFont="1" applyBorder="1" applyAlignment="1"/>
    <xf numFmtId="0" fontId="28" fillId="2" borderId="0" xfId="0" applyFont="1" applyFill="1" applyAlignment="1">
      <alignment horizontal="left" vertical="center" wrapText="1"/>
    </xf>
    <xf numFmtId="0" fontId="0" fillId="2" borderId="0" xfId="0" applyFill="1" applyAlignment="1">
      <alignment wrapText="1"/>
    </xf>
    <xf numFmtId="10" fontId="19" fillId="3" borderId="15" xfId="4" applyNumberFormat="1" applyFont="1" applyFill="1" applyBorder="1" applyAlignment="1"/>
    <xf numFmtId="9" fontId="4" fillId="3" borderId="14" xfId="0" applyNumberFormat="1" applyFont="1" applyFill="1" applyBorder="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80</xdr:row>
      <xdr:rowOff>120015</xdr:rowOff>
    </xdr:from>
    <xdr:ext cx="6238875" cy="7652734"/>
    <xdr:sp macro="" textlink="">
      <xdr:nvSpPr>
        <xdr:cNvPr id="3" name="TextBox 2"/>
        <xdr:cNvSpPr txBox="1"/>
      </xdr:nvSpPr>
      <xdr:spPr>
        <a:xfrm>
          <a:off x="0" y="17131665"/>
          <a:ext cx="6238875" cy="765273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Notes: </a:t>
          </a:r>
        </a:p>
        <a:p>
          <a:endParaRPr lang="en-US" baseline="0"/>
        </a:p>
        <a:p>
          <a:r>
            <a:rPr lang="en-US" sz="1100">
              <a:solidFill>
                <a:schemeClr val="tx1"/>
              </a:solidFill>
              <a:effectLst/>
              <a:latin typeface="+mn-lt"/>
              <a:ea typeface="+mn-ea"/>
              <a:cs typeface="+mn-cs"/>
            </a:rPr>
            <a:t>1.  All savings are site based savings. </a:t>
          </a:r>
          <a:r>
            <a:rPr lang="en-US" sz="1100" baseline="0">
              <a:solidFill>
                <a:schemeClr val="tx1"/>
              </a:solidFill>
              <a:effectLst/>
              <a:latin typeface="+mn-lt"/>
              <a:ea typeface="+mn-ea"/>
              <a:cs typeface="+mn-cs"/>
            </a:rPr>
            <a:t>  </a:t>
          </a:r>
        </a:p>
        <a:p>
          <a:r>
            <a:rPr lang="en-US" sz="1100" baseline="0">
              <a:solidFill>
                <a:schemeClr val="tx1"/>
              </a:solidFill>
              <a:effectLst/>
              <a:latin typeface="+mn-lt"/>
              <a:ea typeface="+mn-ea"/>
              <a:cs typeface="+mn-cs"/>
            </a:rPr>
            <a:t>2.  Costs are all direct costs related to conservation and do not include indirect or overhead costs.  </a:t>
          </a:r>
        </a:p>
        <a:p>
          <a:r>
            <a:rPr lang="en-US" sz="1100" baseline="0">
              <a:solidFill>
                <a:schemeClr val="tx1"/>
              </a:solidFill>
              <a:effectLst/>
              <a:latin typeface="+mn-lt"/>
              <a:ea typeface="+mn-ea"/>
              <a:cs typeface="+mn-cs"/>
            </a:rPr>
            <a:t>3.  These savings include both the savings reportable to BPA and adjustments based on  "The Alternative </a:t>
          </a:r>
        </a:p>
        <a:p>
          <a:r>
            <a:rPr lang="en-US" sz="1100" baseline="0">
              <a:solidFill>
                <a:schemeClr val="tx1"/>
              </a:solidFill>
              <a:effectLst/>
              <a:latin typeface="+mn-lt"/>
              <a:ea typeface="+mn-ea"/>
              <a:cs typeface="+mn-cs"/>
            </a:rPr>
            <a:t>      Reporting System" .   </a:t>
          </a:r>
        </a:p>
        <a:p>
          <a:r>
            <a:rPr lang="en-US" sz="1100" baseline="0">
              <a:solidFill>
                <a:schemeClr val="tx1"/>
              </a:solidFill>
              <a:effectLst/>
              <a:latin typeface="+mn-lt"/>
              <a:ea typeface="+mn-ea"/>
              <a:cs typeface="+mn-cs"/>
            </a:rPr>
            <a:t>4.  HPEM savings are reported using the BPA option of reporting at 100% of annual savings.</a:t>
          </a:r>
          <a:endParaRPr lang="en-US">
            <a:effectLst/>
          </a:endParaRPr>
        </a:p>
        <a:p>
          <a:r>
            <a:rPr lang="en-US" baseline="0"/>
            <a:t>5</a:t>
          </a:r>
          <a:r>
            <a:rPr lang="en-US"/>
            <a:t>.  Distributions</a:t>
          </a:r>
          <a:r>
            <a:rPr lang="en-US" baseline="0"/>
            <a:t> Efficiency </a:t>
          </a:r>
          <a:r>
            <a:rPr lang="en-US"/>
            <a:t>saving numbers are still being finalized.  Savings will be reported in the report</a:t>
          </a:r>
        </a:p>
        <a:p>
          <a:r>
            <a:rPr lang="en-US"/>
            <a:t>     due by June 1, 2014. </a:t>
          </a:r>
        </a:p>
        <a:p>
          <a:r>
            <a:rPr lang="en-US"/>
            <a:t>6.  Alternative Reporting System savings adjustment for heat pumps is because CPA assumed the baseline </a:t>
          </a:r>
        </a:p>
        <a:p>
          <a:r>
            <a:rPr lang="en-US"/>
            <a:t>     for</a:t>
          </a:r>
          <a:r>
            <a:rPr lang="en-US" baseline="0"/>
            <a:t> </a:t>
          </a:r>
          <a:r>
            <a:rPr lang="en-US"/>
            <a:t>all heat pumps was a new heat pump and only counted the incremental savings of going from a </a:t>
          </a:r>
        </a:p>
        <a:p>
          <a:r>
            <a:rPr lang="en-US"/>
            <a:t>     standard heat pump to a higher efficiency heat pump.  During 2012, the RTF and BPA added a new  </a:t>
          </a:r>
        </a:p>
        <a:p>
          <a:r>
            <a:rPr lang="en-US"/>
            <a:t>     measure for going from forced air furnace to a heat pump.  These measures use the electric forced air </a:t>
          </a:r>
        </a:p>
        <a:p>
          <a:r>
            <a:rPr lang="en-US" baseline="0"/>
            <a:t>     </a:t>
          </a:r>
          <a:r>
            <a:rPr lang="en-US"/>
            <a:t>furnace as the baseline.  We are reporting the forced air furnace as the baseline where appropriate to </a:t>
          </a:r>
        </a:p>
        <a:p>
          <a:r>
            <a:rPr lang="en-US"/>
            <a:t>     BPA but for I-937 reporting we are reducing our savings to what based on our CPA assumptions. </a:t>
          </a:r>
        </a:p>
        <a:p>
          <a:r>
            <a:rPr lang="en-US"/>
            <a:t>7.  Residential Showerheads were not reported to BPA.   Our showerhead programs hand delivered the </a:t>
          </a:r>
        </a:p>
        <a:p>
          <a:r>
            <a:rPr lang="en-US"/>
            <a:t>     showerheads to the customer upon request either by the customer receiving them directly from our </a:t>
          </a:r>
        </a:p>
        <a:p>
          <a:r>
            <a:rPr lang="en-US"/>
            <a:t>      staff or as a part of appliance recyling.   BPA eligible programs are for direct install or mail the</a:t>
          </a:r>
          <a:r>
            <a:rPr lang="en-US" baseline="0"/>
            <a:t> </a:t>
          </a:r>
        </a:p>
        <a:p>
          <a:r>
            <a:rPr lang="en-US" baseline="0"/>
            <a:t>      </a:t>
          </a:r>
          <a:r>
            <a:rPr lang="en-US"/>
            <a:t>showerhead to the customer.  We used the deemed savings  for mailing showerheads, as the savings </a:t>
          </a:r>
        </a:p>
        <a:p>
          <a:r>
            <a:rPr lang="en-US"/>
            <a:t>      would be the same if the customer received the shower by mail or hand delivered. </a:t>
          </a:r>
        </a:p>
        <a:p>
          <a:r>
            <a:rPr lang="en-US"/>
            <a:t>8.  Residential CFL savings are adjusted because the RTF/BPA changed the savings from the previous </a:t>
          </a:r>
        </a:p>
        <a:p>
          <a:r>
            <a:rPr lang="en-US"/>
            <a:t>      period.  We adjusted our savings based on the CPA assumption of 24 kWh/yr for a CFL. </a:t>
          </a:r>
        </a:p>
        <a:p>
          <a:r>
            <a:rPr lang="en-US"/>
            <a:t>9.  We are claiming four clothes washers that were not  claimed to BPA.  These four clothes washers </a:t>
          </a:r>
        </a:p>
        <a:p>
          <a:r>
            <a:rPr lang="en-US"/>
            <a:t>      were sold at the Sears Outlet store.  They were washers that were previously sold and returned.  The </a:t>
          </a:r>
        </a:p>
        <a:p>
          <a:r>
            <a:rPr lang="en-US"/>
            <a:t>      washers were rebated by other utilities so it would not have been appropriate to claim them</a:t>
          </a:r>
          <a:r>
            <a:rPr lang="en-US" baseline="0"/>
            <a:t> </a:t>
          </a:r>
          <a:r>
            <a:rPr lang="en-US"/>
            <a:t>as </a:t>
          </a:r>
        </a:p>
        <a:p>
          <a:r>
            <a:rPr lang="en-US"/>
            <a:t>      regional savings, but they were new savings to Tacoma Power's service territory.  </a:t>
          </a:r>
        </a:p>
      </xdr:txBody>
    </xdr:sp>
    <xdr:clientData/>
  </xdr:oneCellAnchor>
  <xdr:oneCellAnchor>
    <xdr:from>
      <xdr:col>0</xdr:col>
      <xdr:colOff>45720</xdr:colOff>
      <xdr:row>37</xdr:row>
      <xdr:rowOff>228601</xdr:rowOff>
    </xdr:from>
    <xdr:ext cx="6193155" cy="895350"/>
    <xdr:sp macro="" textlink="">
      <xdr:nvSpPr>
        <xdr:cNvPr id="6" name="TextBox 5"/>
        <xdr:cNvSpPr txBox="1"/>
      </xdr:nvSpPr>
      <xdr:spPr>
        <a:xfrm>
          <a:off x="45720" y="8439151"/>
          <a:ext cx="6193155" cy="89535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Tacoma Power developed the 2012-2013 target using the utility analysis option as authorized in WAC 194-37-070(6).  A public meeting was held November 26, 2011 and the Utility Board approved the target with Resolution U-10499 in accordance with WAC 194-37-070(3)(d).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180974</xdr:colOff>
      <xdr:row>95</xdr:row>
      <xdr:rowOff>190499</xdr:rowOff>
    </xdr:from>
    <xdr:to>
      <xdr:col>5</xdr:col>
      <xdr:colOff>771524</xdr:colOff>
      <xdr:row>126</xdr:row>
      <xdr:rowOff>142874</xdr:rowOff>
    </xdr:to>
    <xdr:sp macro="" textlink="">
      <xdr:nvSpPr>
        <xdr:cNvPr id="2" name="TextBox 1"/>
        <xdr:cNvSpPr txBox="1"/>
      </xdr:nvSpPr>
      <xdr:spPr>
        <a:xfrm>
          <a:off x="180974" y="19345274"/>
          <a:ext cx="5553075" cy="51149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Mossyrock:  </a:t>
          </a:r>
          <a:r>
            <a:rPr lang="en-US" sz="1100" b="0">
              <a:solidFill>
                <a:schemeClr val="dk1"/>
              </a:solidFill>
              <a:latin typeface="+mn-lt"/>
              <a:ea typeface="+mn-ea"/>
              <a:cs typeface="+mn-cs"/>
            </a:rPr>
            <a:t>The Mossyrock rebuild incremental</a:t>
          </a:r>
          <a:r>
            <a:rPr lang="en-US" sz="1100" b="0" baseline="0">
              <a:solidFill>
                <a:schemeClr val="dk1"/>
              </a:solidFill>
              <a:latin typeface="+mn-lt"/>
              <a:ea typeface="+mn-ea"/>
              <a:cs typeface="+mn-cs"/>
            </a:rPr>
            <a:t> hydro </a:t>
          </a:r>
          <a:r>
            <a:rPr lang="en-US" sz="1100" b="0">
              <a:solidFill>
                <a:schemeClr val="dk1"/>
              </a:solidFill>
              <a:latin typeface="+mn-lt"/>
              <a:ea typeface="+mn-ea"/>
              <a:cs typeface="+mn-cs"/>
            </a:rPr>
            <a:t>consists of </a:t>
          </a:r>
          <a:r>
            <a:rPr lang="en-US" sz="1100" b="0" baseline="0">
              <a:solidFill>
                <a:schemeClr val="dk1"/>
              </a:solidFill>
              <a:latin typeface="+mn-lt"/>
              <a:ea typeface="+mn-ea"/>
              <a:cs typeface="+mn-cs"/>
            </a:rPr>
            <a:t>improvements to </a:t>
          </a:r>
          <a:r>
            <a:rPr lang="en-US" sz="1100" b="0">
              <a:solidFill>
                <a:schemeClr val="dk1"/>
              </a:solidFill>
              <a:latin typeface="+mn-lt"/>
              <a:ea typeface="+mn-ea"/>
              <a:cs typeface="+mn-cs"/>
            </a:rPr>
            <a:t>3 separate facilities within</a:t>
          </a:r>
          <a:r>
            <a:rPr lang="en-US" sz="1100" b="0" baseline="0">
              <a:solidFill>
                <a:schemeClr val="dk1"/>
              </a:solidFill>
              <a:latin typeface="+mn-lt"/>
              <a:ea typeface="+mn-ea"/>
              <a:cs typeface="+mn-cs"/>
            </a:rPr>
            <a:t> the Cowlitz River Project.  All qualify for the 20% apprenticeship labor credit.</a:t>
          </a:r>
          <a:endParaRPr lang="en-US"/>
        </a:p>
        <a:p>
          <a:pPr marL="91440" indent="-182880"/>
          <a:r>
            <a:rPr lang="en-US" sz="1100" b="0" baseline="0">
              <a:solidFill>
                <a:schemeClr val="dk1"/>
              </a:solidFill>
              <a:latin typeface="+mn-lt"/>
              <a:ea typeface="+mn-ea"/>
              <a:cs typeface="+mn-cs"/>
            </a:rPr>
            <a:t>- </a:t>
          </a:r>
          <a:r>
            <a:rPr lang="en-US" sz="1100" b="1" i="1" baseline="0">
              <a:solidFill>
                <a:schemeClr val="dk1"/>
              </a:solidFill>
              <a:latin typeface="+mn-lt"/>
              <a:ea typeface="+mn-ea"/>
              <a:cs typeface="+mn-cs"/>
            </a:rPr>
            <a:t>Improved turbine </a:t>
          </a:r>
          <a:r>
            <a:rPr lang="en-US" sz="1100" b="0" baseline="0">
              <a:solidFill>
                <a:schemeClr val="dk1"/>
              </a:solidFill>
              <a:latin typeface="+mn-lt"/>
              <a:ea typeface="+mn-ea"/>
              <a:cs typeface="+mn-cs"/>
            </a:rPr>
            <a:t>efficiency was calculated using the VISTA computer model based on "before" and "after" turbine production curves and 70 hydro years.  The average increase in annual production was 26,488MWhs.  This is a fixed number that will not change in future reports.</a:t>
          </a:r>
          <a:endParaRPr lang="en-US"/>
        </a:p>
        <a:p>
          <a:pPr marL="91440" indent="-182880"/>
          <a:r>
            <a:rPr lang="en-US" sz="1100" b="1" i="1" baseline="0">
              <a:solidFill>
                <a:schemeClr val="dk1"/>
              </a:solidFill>
              <a:latin typeface="+mn-lt"/>
              <a:ea typeface="+mn-ea"/>
              <a:cs typeface="+mn-cs"/>
            </a:rPr>
            <a:t>- Improved Transformer</a:t>
          </a:r>
          <a:r>
            <a:rPr lang="en-US" sz="1100" b="0" baseline="0">
              <a:solidFill>
                <a:schemeClr val="dk1"/>
              </a:solidFill>
              <a:latin typeface="+mn-lt"/>
              <a:ea typeface="+mn-ea"/>
              <a:cs typeface="+mn-cs"/>
            </a:rPr>
            <a:t> efficiency was calculated based on the difference in losses of the "new" v. "old" units due to inefficiencies.  The reduction in losses was calculated to be 270MWhs.  This is a fixed number that will not change in future reports.</a:t>
          </a:r>
          <a:endParaRPr lang="en-US"/>
        </a:p>
        <a:p>
          <a:pPr marL="91440" indent="-182880"/>
          <a:r>
            <a:rPr lang="en-US" sz="1100" b="1" i="1" baseline="0">
              <a:solidFill>
                <a:schemeClr val="dk1"/>
              </a:solidFill>
              <a:latin typeface="+mn-lt"/>
              <a:ea typeface="+mn-ea"/>
              <a:cs typeface="+mn-cs"/>
            </a:rPr>
            <a:t>- Reduced Wicket Gate </a:t>
          </a:r>
          <a:r>
            <a:rPr lang="en-US" sz="1100" b="0" i="0" baseline="0">
              <a:solidFill>
                <a:schemeClr val="dk1"/>
              </a:solidFill>
              <a:latin typeface="+mn-lt"/>
              <a:ea typeface="+mn-ea"/>
              <a:cs typeface="+mn-cs"/>
            </a:rPr>
            <a:t>leakage was calculated for "before" and "after" upgrade leakage rates.  The amound of saved water that can subsequently be used for generation is highly variable and depends on the amount of time the wicket gates are closed (i.e., the generator is turned off) and the elevation of Riffe lake.  Due to this variability this analysis used actual operational data for </a:t>
          </a:r>
          <a:r>
            <a:rPr lang="en-US" sz="1100" b="1" i="0" u="sng" baseline="0">
              <a:solidFill>
                <a:schemeClr val="dk1"/>
              </a:solidFill>
              <a:latin typeface="+mn-lt"/>
              <a:ea typeface="+mn-ea"/>
              <a:cs typeface="+mn-cs"/>
            </a:rPr>
            <a:t>2012</a:t>
          </a:r>
          <a:r>
            <a:rPr lang="en-US" sz="1100" b="0" i="0" baseline="0">
              <a:solidFill>
                <a:schemeClr val="dk1"/>
              </a:solidFill>
              <a:latin typeface="+mn-lt"/>
              <a:ea typeface="+mn-ea"/>
              <a:cs typeface="+mn-cs"/>
            </a:rPr>
            <a:t> to calculate the water saved and increased generation.  This increase in generation will need to be re-calculated for 2013 once the operational data is available and every year thereafter.  </a:t>
          </a:r>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Cushman:  </a:t>
          </a:r>
          <a:r>
            <a:rPr lang="en-US" sz="1100" b="0">
              <a:solidFill>
                <a:schemeClr val="dk1"/>
              </a:solidFill>
              <a:latin typeface="+mn-lt"/>
              <a:ea typeface="+mn-ea"/>
              <a:cs typeface="+mn-cs"/>
            </a:rPr>
            <a:t>Two separate upgrades </a:t>
          </a:r>
          <a:r>
            <a:rPr lang="en-US" sz="1100" b="0" baseline="0">
              <a:solidFill>
                <a:schemeClr val="dk1"/>
              </a:solidFill>
              <a:latin typeface="+mn-lt"/>
              <a:ea typeface="+mn-ea"/>
              <a:cs typeface="+mn-cs"/>
            </a:rPr>
            <a:t>were completed at the Cushman No. 2 plant </a:t>
          </a:r>
          <a:r>
            <a:rPr lang="en-US" sz="1100" b="0">
              <a:solidFill>
                <a:schemeClr val="dk1"/>
              </a:solidFill>
              <a:latin typeface="+mn-lt"/>
              <a:ea typeface="+mn-ea"/>
              <a:cs typeface="+mn-cs"/>
            </a:rPr>
            <a:t>that increased generation</a:t>
          </a:r>
          <a:r>
            <a:rPr lang="en-US" sz="1100" b="0" baseline="0">
              <a:solidFill>
                <a:schemeClr val="dk1"/>
              </a:solidFill>
              <a:latin typeface="+mn-lt"/>
              <a:ea typeface="+mn-ea"/>
              <a:cs typeface="+mn-cs"/>
            </a:rPr>
            <a:t> .  </a:t>
          </a:r>
          <a:endParaRPr lang="en-US" sz="1100">
            <a:solidFill>
              <a:schemeClr val="dk1"/>
            </a:solidFill>
            <a:latin typeface="+mn-lt"/>
            <a:ea typeface="+mn-ea"/>
            <a:cs typeface="+mn-cs"/>
          </a:endParaRPr>
        </a:p>
        <a:p>
          <a:pPr marL="91440" indent="-182880" eaLnBrk="1" fontAlgn="auto" latinLnBrk="0" hangingPunct="1"/>
          <a:r>
            <a:rPr lang="en-US" sz="1100" b="1" i="1" baseline="0">
              <a:solidFill>
                <a:schemeClr val="dk1"/>
              </a:solidFill>
              <a:latin typeface="+mn-lt"/>
              <a:ea typeface="+mn-ea"/>
              <a:cs typeface="+mn-cs"/>
            </a:rPr>
            <a:t>- Reduced Butterfly Valve </a:t>
          </a:r>
          <a:r>
            <a:rPr lang="en-US" sz="1100" b="0" i="0" baseline="0">
              <a:solidFill>
                <a:schemeClr val="dk1"/>
              </a:solidFill>
              <a:latin typeface="+mn-lt"/>
              <a:ea typeface="+mn-ea"/>
              <a:cs typeface="+mn-cs"/>
            </a:rPr>
            <a:t>leakage was calculated for "before" and "after" upgrade leakage rates.  While the amound of saved water that can subsequently be used for generation depends on the amount of time the butterfly valves are closed (i.e., the generator is turned off), the overall increase in generation is relatively small.  As a result, the estimated 2126 MWhs of increased production was based on three years of operational data (2007, 2008, 2009).  </a:t>
          </a:r>
          <a:r>
            <a:rPr lang="en-US" sz="1100" b="0" baseline="0">
              <a:solidFill>
                <a:schemeClr val="dk1"/>
              </a:solidFill>
              <a:latin typeface="+mn-lt"/>
              <a:ea typeface="+mn-ea"/>
              <a:cs typeface="+mn-cs"/>
            </a:rPr>
            <a:t>This is a fixed number that will not change in future reports.</a:t>
          </a:r>
          <a:r>
            <a:rPr lang="en-US" sz="1100" b="0" i="0" baseline="0">
              <a:solidFill>
                <a:schemeClr val="dk1"/>
              </a:solidFill>
              <a:latin typeface="+mn-lt"/>
              <a:ea typeface="+mn-ea"/>
              <a:cs typeface="+mn-cs"/>
            </a:rPr>
            <a:t> </a:t>
          </a:r>
          <a:endParaRPr lang="en-US" sz="1100" b="1">
            <a:solidFill>
              <a:schemeClr val="dk1"/>
            </a:solidFill>
            <a:latin typeface="+mn-lt"/>
            <a:ea typeface="+mn-ea"/>
            <a:cs typeface="+mn-cs"/>
          </a:endParaRPr>
        </a:p>
        <a:p>
          <a:pPr marL="91440" indent="-182880"/>
          <a:r>
            <a:rPr lang="en-US" sz="1100" b="0" baseline="0">
              <a:solidFill>
                <a:schemeClr val="dk1"/>
              </a:solidFill>
              <a:latin typeface="+mn-lt"/>
              <a:ea typeface="+mn-ea"/>
              <a:cs typeface="+mn-cs"/>
            </a:rPr>
            <a:t>- </a:t>
          </a:r>
          <a:r>
            <a:rPr lang="en-US" sz="1100" b="1" i="1" baseline="0">
              <a:solidFill>
                <a:schemeClr val="dk1"/>
              </a:solidFill>
              <a:latin typeface="+mn-lt"/>
              <a:ea typeface="+mn-ea"/>
              <a:cs typeface="+mn-cs"/>
            </a:rPr>
            <a:t>Small Generator </a:t>
          </a:r>
          <a:r>
            <a:rPr lang="en-US" sz="1100" b="0" i="0" baseline="0">
              <a:solidFill>
                <a:schemeClr val="dk1"/>
              </a:solidFill>
              <a:latin typeface="+mn-lt"/>
              <a:ea typeface="+mn-ea"/>
              <a:cs typeface="+mn-cs"/>
            </a:rPr>
            <a:t>production </a:t>
          </a:r>
          <a:r>
            <a:rPr lang="en-US" sz="1100" b="0" baseline="0">
              <a:solidFill>
                <a:schemeClr val="dk1"/>
              </a:solidFill>
              <a:latin typeface="+mn-lt"/>
              <a:ea typeface="+mn-ea"/>
              <a:cs typeface="+mn-cs"/>
            </a:rPr>
            <a:t>was based on actual production through April 23, 2013 and projected thereafter.  </a:t>
          </a:r>
          <a:r>
            <a:rPr lang="en-US" sz="1100" b="0" i="0" baseline="0">
              <a:solidFill>
                <a:schemeClr val="dk1"/>
              </a:solidFill>
              <a:latin typeface="+mn-lt"/>
              <a:ea typeface="+mn-ea"/>
              <a:cs typeface="+mn-cs"/>
            </a:rPr>
            <a:t>This increase in generation will need to be re-calculated for 2013 once the operational data is available and every year thereafter</a:t>
          </a:r>
          <a:r>
            <a:rPr lang="en-US" sz="1100" b="0" baseline="0">
              <a:solidFill>
                <a:schemeClr val="dk1"/>
              </a:solidFill>
              <a:latin typeface="+mn-lt"/>
              <a:ea typeface="+mn-ea"/>
              <a:cs typeface="+mn-cs"/>
            </a:rPr>
            <a:t>.  This facility qualifies for both the 20% apprenticeship labor credit and the 100% distributed generation credit.</a:t>
          </a:r>
          <a:endParaRPr lang="en-US"/>
        </a:p>
      </xdr:txBody>
    </xdr:sp>
    <xdr:clientData/>
  </xdr:twoCellAnchor>
  <xdr:twoCellAnchor>
    <xdr:from>
      <xdr:col>6</xdr:col>
      <xdr:colOff>0</xdr:colOff>
      <xdr:row>96</xdr:row>
      <xdr:rowOff>0</xdr:rowOff>
    </xdr:from>
    <xdr:to>
      <xdr:col>12</xdr:col>
      <xdr:colOff>981075</xdr:colOff>
      <xdr:row>126</xdr:row>
      <xdr:rowOff>38100</xdr:rowOff>
    </xdr:to>
    <xdr:sp macro="" textlink="">
      <xdr:nvSpPr>
        <xdr:cNvPr id="3" name="TextBox 2"/>
        <xdr:cNvSpPr txBox="1"/>
      </xdr:nvSpPr>
      <xdr:spPr>
        <a:xfrm>
          <a:off x="5867400" y="19345275"/>
          <a:ext cx="5753100" cy="501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Lagrande Unit No. 6:</a:t>
          </a:r>
          <a:r>
            <a:rPr lang="en-US" sz="1100" b="0">
              <a:solidFill>
                <a:schemeClr val="dk1"/>
              </a:solidFill>
              <a:latin typeface="+mn-lt"/>
              <a:ea typeface="+mn-ea"/>
              <a:cs typeface="+mn-cs"/>
            </a:rPr>
            <a:t>  3335 MWh figure from actual 2012 production - will update for 2013.  </a:t>
          </a:r>
          <a:r>
            <a:rPr lang="en-US" sz="1100" b="0" baseline="0">
              <a:solidFill>
                <a:schemeClr val="dk1"/>
              </a:solidFill>
              <a:latin typeface="+mn-lt"/>
              <a:ea typeface="+mn-ea"/>
              <a:cs typeface="+mn-cs"/>
            </a:rPr>
            <a:t>The powerhouse facility also qualifies for the 100% distributed generation credit.</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Wanupum Development:   </a:t>
          </a:r>
          <a:r>
            <a:rPr lang="en-US" sz="1100" b="0">
              <a:solidFill>
                <a:schemeClr val="dk1"/>
              </a:solidFill>
              <a:latin typeface="+mn-lt"/>
              <a:ea typeface="+mn-ea"/>
              <a:cs typeface="+mn-cs"/>
            </a:rPr>
            <a:t>2120 MWhs figure</a:t>
          </a:r>
          <a:r>
            <a:rPr lang="en-US" sz="1100" b="0" baseline="0">
              <a:solidFill>
                <a:schemeClr val="dk1"/>
              </a:solidFill>
              <a:latin typeface="+mn-lt"/>
              <a:ea typeface="+mn-ea"/>
              <a:cs typeface="+mn-cs"/>
            </a:rPr>
            <a:t> b</a:t>
          </a:r>
          <a:r>
            <a:rPr lang="en-US" sz="1100" b="0">
              <a:solidFill>
                <a:schemeClr val="dk1"/>
              </a:solidFill>
              <a:latin typeface="+mn-lt"/>
              <a:ea typeface="+mn-ea"/>
              <a:cs typeface="+mn-cs"/>
            </a:rPr>
            <a:t>ased on data</a:t>
          </a:r>
          <a:r>
            <a:rPr lang="en-US" sz="1100" b="0" baseline="0">
              <a:solidFill>
                <a:schemeClr val="dk1"/>
              </a:solidFill>
              <a:latin typeface="+mn-lt"/>
              <a:ea typeface="+mn-ea"/>
              <a:cs typeface="+mn-cs"/>
            </a:rPr>
            <a:t> supplied by </a:t>
          </a:r>
          <a:r>
            <a:rPr lang="en-US" sz="1100" b="0">
              <a:solidFill>
                <a:schemeClr val="dk1"/>
              </a:solidFill>
              <a:latin typeface="+mn-lt"/>
              <a:ea typeface="+mn-ea"/>
              <a:cs typeface="+mn-cs"/>
            </a:rPr>
            <a:t>Grant Co. PUD for 2013.</a:t>
          </a:r>
          <a:endParaRPr lang="en-US" sz="1100">
            <a:solidFill>
              <a:schemeClr val="dk1"/>
            </a:solidFill>
            <a:latin typeface="+mn-lt"/>
            <a:ea typeface="+mn-ea"/>
            <a:cs typeface="+mn-cs"/>
          </a:endParaRPr>
        </a:p>
        <a:p>
          <a:pPr eaLnBrk="1" fontAlgn="auto" latinLnBrk="0" hangingPunct="1"/>
          <a:endParaRPr lang="en-US" sz="1100">
            <a:solidFill>
              <a:schemeClr val="dk1"/>
            </a:solidFill>
            <a:latin typeface="+mn-lt"/>
            <a:ea typeface="+mn-ea"/>
            <a:cs typeface="+mn-cs"/>
          </a:endParaRPr>
        </a:p>
        <a:p>
          <a:pPr eaLnBrk="1" fontAlgn="auto" latinLnBrk="0" hangingPunct="1"/>
          <a:r>
            <a:rPr lang="en-US" sz="1100" b="1">
              <a:solidFill>
                <a:schemeClr val="dk1"/>
              </a:solidFill>
              <a:latin typeface="+mn-lt"/>
              <a:ea typeface="+mn-ea"/>
              <a:cs typeface="+mn-cs"/>
            </a:rPr>
            <a:t>Iberdrola</a:t>
          </a:r>
          <a:r>
            <a:rPr lang="en-US" sz="1100" b="1" baseline="0">
              <a:solidFill>
                <a:schemeClr val="dk1"/>
              </a:solidFill>
              <a:latin typeface="+mn-lt"/>
              <a:ea typeface="+mn-ea"/>
              <a:cs typeface="+mn-cs"/>
            </a:rPr>
            <a:t> REC</a:t>
          </a:r>
          <a:r>
            <a:rPr lang="en-US" sz="1100" baseline="0">
              <a:solidFill>
                <a:schemeClr val="dk1"/>
              </a:solidFill>
              <a:latin typeface="+mn-lt"/>
              <a:ea typeface="+mn-ea"/>
              <a:cs typeface="+mn-cs"/>
            </a:rPr>
            <a:t>:  TP signed a REC contract with Iberdrola in 2009 which projected delivery of 79,000 RECs/yr begining in 2012 from two wind projects .   The 70,778 REC number included in this report is based on the actual 2012 production.  </a:t>
          </a:r>
          <a:r>
            <a:rPr lang="en-US" sz="1100" b="0" i="0" baseline="0">
              <a:solidFill>
                <a:schemeClr val="dk1"/>
              </a:solidFill>
              <a:latin typeface="+mn-lt"/>
              <a:ea typeface="+mn-ea"/>
              <a:cs typeface="+mn-cs"/>
            </a:rPr>
            <a:t>This generation number will need to be updated for 2013 once actual operational data is available and every year thereafter.  </a:t>
          </a:r>
          <a:endParaRPr lang="en-US" sz="1100">
            <a:solidFill>
              <a:schemeClr val="dk1"/>
            </a:solidFill>
            <a:latin typeface="+mn-lt"/>
            <a:ea typeface="+mn-ea"/>
            <a:cs typeface="+mn-cs"/>
          </a:endParaRPr>
        </a:p>
        <a:p>
          <a:pPr eaLnBrk="1" fontAlgn="auto" latinLnBrk="0" hangingPunct="1"/>
          <a:endParaRPr lang="en-US" sz="1100">
            <a:solidFill>
              <a:schemeClr val="dk1"/>
            </a:solidFill>
            <a:latin typeface="+mn-lt"/>
            <a:ea typeface="+mn-ea"/>
            <a:cs typeface="+mn-cs"/>
          </a:endParaRPr>
        </a:p>
        <a:p>
          <a:r>
            <a:rPr lang="en-US" sz="1100" b="1" baseline="0">
              <a:solidFill>
                <a:schemeClr val="dk1"/>
              </a:solidFill>
              <a:latin typeface="+mn-lt"/>
              <a:ea typeface="+mn-ea"/>
              <a:cs typeface="+mn-cs"/>
            </a:rPr>
            <a:t>BPA RECs:  </a:t>
          </a:r>
          <a:r>
            <a:rPr lang="en-US" sz="1100" b="0" baseline="0">
              <a:solidFill>
                <a:schemeClr val="dk1"/>
              </a:solidFill>
              <a:latin typeface="+mn-lt"/>
              <a:ea typeface="+mn-ea"/>
              <a:cs typeface="+mn-cs"/>
            </a:rPr>
            <a:t>As a tier 1 customer, TP recieves a portion of the RECs from BPA's wind projects.  The  as a Tier 1 customer of BPA.  The reported 19,812 number of RECs is from TP's allocation for 2012.  While BPA wind generation is not anticipated to change be significantly different in 2013, this number will need to be updated to reflect actual production.</a:t>
          </a:r>
        </a:p>
        <a:p>
          <a:endParaRPr lang="en-US" sz="1100" b="0" baseline="0">
            <a:solidFill>
              <a:schemeClr val="dk1"/>
            </a:solidFill>
            <a:latin typeface="+mn-lt"/>
            <a:ea typeface="+mn-ea"/>
            <a:cs typeface="+mn-cs"/>
          </a:endParaRPr>
        </a:p>
        <a:p>
          <a:r>
            <a:rPr lang="en-US" sz="1100" b="1" baseline="0">
              <a:solidFill>
                <a:schemeClr val="dk1"/>
              </a:solidFill>
              <a:latin typeface="+mn-lt"/>
              <a:ea typeface="+mn-ea"/>
              <a:cs typeface="+mn-cs"/>
            </a:rPr>
            <a:t>Carry Over:  </a:t>
          </a:r>
          <a:r>
            <a:rPr lang="en-US" sz="1100" b="0" baseline="0">
              <a:solidFill>
                <a:schemeClr val="dk1"/>
              </a:solidFill>
              <a:latin typeface="+mn-lt"/>
              <a:ea typeface="+mn-ea"/>
              <a:cs typeface="+mn-cs"/>
            </a:rPr>
            <a:t>As a result of REC "banking" provisions included in the  Energy Independance Act , TP has approximately  10,000 RECs that carry over from 2012 to apply in 2013.  The exact number of 2012 RECs that will be applied to 2013 compliance will be determined in TP's 2014 compliance report.    </a:t>
          </a:r>
          <a:endParaRPr lang="en-US" b="0"/>
        </a:p>
      </xdr:txBody>
    </xdr:sp>
    <xdr:clientData/>
  </xdr:twoCellAnchor>
  <xdr:twoCellAnchor>
    <xdr:from>
      <xdr:col>5</xdr:col>
      <xdr:colOff>523874</xdr:colOff>
      <xdr:row>0</xdr:row>
      <xdr:rowOff>161923</xdr:rowOff>
    </xdr:from>
    <xdr:to>
      <xdr:col>11</xdr:col>
      <xdr:colOff>1000125</xdr:colOff>
      <xdr:row>23</xdr:row>
      <xdr:rowOff>57149</xdr:rowOff>
    </xdr:to>
    <xdr:sp macro="" textlink="">
      <xdr:nvSpPr>
        <xdr:cNvPr id="4" name="TextBox 3"/>
        <xdr:cNvSpPr txBox="1"/>
      </xdr:nvSpPr>
      <xdr:spPr>
        <a:xfrm>
          <a:off x="5629274" y="161923"/>
          <a:ext cx="5191126" cy="400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Reporting Year:</a:t>
          </a:r>
          <a:endParaRPr lang="en-US" sz="1000">
            <a:solidFill>
              <a:schemeClr val="dk1"/>
            </a:solidFill>
            <a:effectLst/>
            <a:latin typeface="Arial" pitchFamily="34" charset="0"/>
            <a:ea typeface="+mn-ea"/>
            <a:cs typeface="Arial" pitchFamily="34" charset="0"/>
          </a:endParaRPr>
        </a:p>
        <a:p>
          <a:pPr>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2013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 only to certain utilities that are not growing and not buying new non-renewable resources.</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2013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xdr:twoCellAnchor>
    <xdr:from>
      <xdr:col>1</xdr:col>
      <xdr:colOff>2514600</xdr:colOff>
      <xdr:row>10</xdr:row>
      <xdr:rowOff>38100</xdr:rowOff>
    </xdr:from>
    <xdr:to>
      <xdr:col>2</xdr:col>
      <xdr:colOff>32279</xdr:colOff>
      <xdr:row>10</xdr:row>
      <xdr:rowOff>190500</xdr:rowOff>
    </xdr:to>
    <xdr:sp macro="" textlink="">
      <xdr:nvSpPr>
        <xdr:cNvPr id="5" name="Rectangle 4"/>
        <xdr:cNvSpPr/>
      </xdr:nvSpPr>
      <xdr:spPr>
        <a:xfrm>
          <a:off x="2764155" y="1973580"/>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2505075</xdr:colOff>
      <xdr:row>11</xdr:row>
      <xdr:rowOff>38100</xdr:rowOff>
    </xdr:from>
    <xdr:to>
      <xdr:col>2</xdr:col>
      <xdr:colOff>6667</xdr:colOff>
      <xdr:row>11</xdr:row>
      <xdr:rowOff>190500</xdr:rowOff>
    </xdr:to>
    <xdr:sp macro="" textlink="">
      <xdr:nvSpPr>
        <xdr:cNvPr id="6" name="Rectangle 5"/>
        <xdr:cNvSpPr/>
      </xdr:nvSpPr>
      <xdr:spPr>
        <a:xfrm>
          <a:off x="2754630" y="2202180"/>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2505075</xdr:colOff>
      <xdr:row>12</xdr:row>
      <xdr:rowOff>28575</xdr:rowOff>
    </xdr:from>
    <xdr:to>
      <xdr:col>2</xdr:col>
      <xdr:colOff>6667</xdr:colOff>
      <xdr:row>12</xdr:row>
      <xdr:rowOff>180975</xdr:rowOff>
    </xdr:to>
    <xdr:sp macro="" textlink="">
      <xdr:nvSpPr>
        <xdr:cNvPr id="7" name="Rectangle 6"/>
        <xdr:cNvSpPr/>
      </xdr:nvSpPr>
      <xdr:spPr>
        <a:xfrm>
          <a:off x="2754630" y="2413635"/>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98</xdr:row>
      <xdr:rowOff>0</xdr:rowOff>
    </xdr:from>
    <xdr:to>
      <xdr:col>5</xdr:col>
      <xdr:colOff>619108</xdr:colOff>
      <xdr:row>128</xdr:row>
      <xdr:rowOff>38100</xdr:rowOff>
    </xdr:to>
    <xdr:sp macro="" textlink="">
      <xdr:nvSpPr>
        <xdr:cNvPr id="2" name="TextBox 1"/>
        <xdr:cNvSpPr txBox="1"/>
      </xdr:nvSpPr>
      <xdr:spPr>
        <a:xfrm>
          <a:off x="182880" y="18280380"/>
          <a:ext cx="5545455" cy="51587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6</xdr:col>
      <xdr:colOff>0</xdr:colOff>
      <xdr:row>98</xdr:row>
      <xdr:rowOff>0</xdr:rowOff>
    </xdr:from>
    <xdr:to>
      <xdr:col>12</xdr:col>
      <xdr:colOff>838224</xdr:colOff>
      <xdr:row>128</xdr:row>
      <xdr:rowOff>38100</xdr:rowOff>
    </xdr:to>
    <xdr:sp macro="" textlink="">
      <xdr:nvSpPr>
        <xdr:cNvPr id="3" name="TextBox 2"/>
        <xdr:cNvSpPr txBox="1"/>
      </xdr:nvSpPr>
      <xdr:spPr>
        <a:xfrm>
          <a:off x="6019800" y="18280380"/>
          <a:ext cx="5543550" cy="51587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1</xdr:col>
      <xdr:colOff>2514600</xdr:colOff>
      <xdr:row>10</xdr:row>
      <xdr:rowOff>38100</xdr:rowOff>
    </xdr:from>
    <xdr:to>
      <xdr:col>2</xdr:col>
      <xdr:colOff>32279</xdr:colOff>
      <xdr:row>10</xdr:row>
      <xdr:rowOff>190500</xdr:rowOff>
    </xdr:to>
    <xdr:sp macro="" textlink="">
      <xdr:nvSpPr>
        <xdr:cNvPr id="5" name="Rectangle 4"/>
        <xdr:cNvSpPr/>
      </xdr:nvSpPr>
      <xdr:spPr>
        <a:xfrm>
          <a:off x="2762250" y="1971675"/>
          <a:ext cx="161925"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2505075</xdr:colOff>
      <xdr:row>11</xdr:row>
      <xdr:rowOff>38100</xdr:rowOff>
    </xdr:from>
    <xdr:to>
      <xdr:col>2</xdr:col>
      <xdr:colOff>6667</xdr:colOff>
      <xdr:row>11</xdr:row>
      <xdr:rowOff>190500</xdr:rowOff>
    </xdr:to>
    <xdr:sp macro="" textlink="">
      <xdr:nvSpPr>
        <xdr:cNvPr id="11" name="Rectangle 10"/>
        <xdr:cNvSpPr/>
      </xdr:nvSpPr>
      <xdr:spPr>
        <a:xfrm>
          <a:off x="2752725" y="2200275"/>
          <a:ext cx="161925"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2505075</xdr:colOff>
      <xdr:row>12</xdr:row>
      <xdr:rowOff>28575</xdr:rowOff>
    </xdr:from>
    <xdr:to>
      <xdr:col>2</xdr:col>
      <xdr:colOff>6667</xdr:colOff>
      <xdr:row>12</xdr:row>
      <xdr:rowOff>180975</xdr:rowOff>
    </xdr:to>
    <xdr:sp macro="" textlink="">
      <xdr:nvSpPr>
        <xdr:cNvPr id="12" name="Rectangle 11"/>
        <xdr:cNvSpPr/>
      </xdr:nvSpPr>
      <xdr:spPr>
        <a:xfrm>
          <a:off x="2752725" y="2409825"/>
          <a:ext cx="161925"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5</xdr:col>
      <xdr:colOff>419100</xdr:colOff>
      <xdr:row>1</xdr:row>
      <xdr:rowOff>38100</xdr:rowOff>
    </xdr:from>
    <xdr:to>
      <xdr:col>11</xdr:col>
      <xdr:colOff>904876</xdr:colOff>
      <xdr:row>23</xdr:row>
      <xdr:rowOff>133351</xdr:rowOff>
    </xdr:to>
    <xdr:sp macro="" textlink="">
      <xdr:nvSpPr>
        <xdr:cNvPr id="13" name="TextBox 12"/>
        <xdr:cNvSpPr txBox="1"/>
      </xdr:nvSpPr>
      <xdr:spPr>
        <a:xfrm>
          <a:off x="5534025" y="276225"/>
          <a:ext cx="5191126" cy="4381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Reporting Year:</a:t>
          </a:r>
          <a:endParaRPr lang="en-US" sz="1000">
            <a:solidFill>
              <a:schemeClr val="dk1"/>
            </a:solidFill>
            <a:effectLst/>
            <a:latin typeface="Arial" pitchFamily="34" charset="0"/>
            <a:ea typeface="+mn-ea"/>
            <a:cs typeface="Arial" pitchFamily="34" charset="0"/>
          </a:endParaRPr>
        </a:p>
        <a:p>
          <a:pPr>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a:t>
          </a:r>
        </a:p>
        <a:p>
          <a:pPr>
            <a:lnSpc>
              <a:spcPts val="1200"/>
            </a:lnSpc>
          </a:pPr>
          <a:endParaRPr lang="en-US" sz="1000" b="1">
            <a:solidFill>
              <a:schemeClr val="dk1"/>
            </a:solidFill>
            <a:effectLst/>
            <a:latin typeface="Arial" pitchFamily="34" charset="0"/>
            <a:ea typeface="+mn-ea"/>
            <a:cs typeface="Arial" pitchFamily="34" charset="0"/>
          </a:endParaRPr>
        </a:p>
        <a:p>
          <a:pPr>
            <a:lnSpc>
              <a:spcPts val="12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2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2013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 only to certain utilities that are not growing and not buying new non-renewable resources.</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2013 target year.  Utilities that elect to use a compliance method based on renewable investments must provide additional information demonstrating compliance with that method.  </a:t>
          </a:r>
        </a:p>
        <a:p>
          <a:pPr>
            <a:lnSpc>
              <a:spcPts val="1100"/>
            </a:lnSpc>
          </a:pPr>
          <a:endParaRPr lang="en-US" sz="1000" i="1">
            <a:solidFill>
              <a:schemeClr val="dk1"/>
            </a:solidFill>
            <a:effectLst/>
            <a:latin typeface="Arial" pitchFamily="34" charset="0"/>
            <a:ea typeface="+mn-ea"/>
            <a:cs typeface="Arial" pitchFamily="34" charset="0"/>
          </a:endParaRPr>
        </a:p>
        <a:p>
          <a:pPr>
            <a:lnSpc>
              <a:spcPts val="11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bicker@ci.tacoma.wa.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garcia@cityoftacoma.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0"/>
  <sheetViews>
    <sheetView zoomScale="70" zoomScaleNormal="70" zoomScaleSheetLayoutView="100" workbookViewId="0">
      <selection activeCell="J23" sqref="J21:J23"/>
    </sheetView>
  </sheetViews>
  <sheetFormatPr defaultRowHeight="12.75" x14ac:dyDescent="0.2"/>
  <cols>
    <col min="1" max="1" width="2.7109375" style="1" customWidth="1"/>
    <col min="2" max="2" width="24.5703125" style="1" customWidth="1"/>
    <col min="3" max="3" width="16.7109375" style="1" customWidth="1"/>
    <col min="4" max="4" width="17.140625" style="1" customWidth="1"/>
    <col min="5" max="5" width="16" style="1" customWidth="1"/>
    <col min="6" max="6" width="17.140625" style="1" customWidth="1"/>
    <col min="7" max="8" width="12.5703125" style="1" customWidth="1"/>
    <col min="9" max="9" width="12.28515625" style="1" customWidth="1"/>
    <col min="10" max="10" width="12.5703125" style="1" customWidth="1"/>
    <col min="11" max="16384" width="9.140625" style="1"/>
  </cols>
  <sheetData>
    <row r="1" spans="1:6" s="9" customFormat="1" ht="17.45" customHeight="1" x14ac:dyDescent="0.4">
      <c r="B1" s="109" t="s">
        <v>51</v>
      </c>
    </row>
    <row r="2" spans="1:6" ht="12.6" customHeight="1" x14ac:dyDescent="0.2">
      <c r="B2" s="2"/>
    </row>
    <row r="3" spans="1:6" ht="14.25" customHeight="1" x14ac:dyDescent="0.2">
      <c r="B3" s="3" t="s">
        <v>5</v>
      </c>
      <c r="C3" s="153" t="s">
        <v>129</v>
      </c>
      <c r="D3" s="153"/>
      <c r="E3" s="153"/>
    </row>
    <row r="4" spans="1:6" ht="15" customHeight="1" x14ac:dyDescent="0.2">
      <c r="B4" s="4" t="s">
        <v>0</v>
      </c>
      <c r="C4" s="154" t="s">
        <v>133</v>
      </c>
      <c r="D4" s="155"/>
      <c r="E4" s="155"/>
      <c r="F4" s="18"/>
    </row>
    <row r="5" spans="1:6" ht="15" customHeight="1" x14ac:dyDescent="0.2">
      <c r="B5" s="6" t="s">
        <v>73</v>
      </c>
      <c r="C5" s="156" t="s">
        <v>134</v>
      </c>
      <c r="D5" s="155"/>
      <c r="E5" s="155"/>
      <c r="F5" s="9"/>
    </row>
    <row r="6" spans="1:6" ht="15" customHeight="1" x14ac:dyDescent="0.2">
      <c r="B6" s="6" t="s">
        <v>2</v>
      </c>
      <c r="C6" s="155" t="s">
        <v>135</v>
      </c>
      <c r="D6" s="155"/>
      <c r="E6" s="155"/>
      <c r="F6" s="9"/>
    </row>
    <row r="7" spans="1:6" ht="15" customHeight="1" x14ac:dyDescent="0.2">
      <c r="B7" s="6" t="s">
        <v>3</v>
      </c>
      <c r="C7" s="157" t="s">
        <v>136</v>
      </c>
      <c r="D7" s="158"/>
      <c r="E7" s="158"/>
      <c r="F7" s="9"/>
    </row>
    <row r="8" spans="1:6" ht="15" customHeight="1" thickBot="1" x14ac:dyDescent="0.25">
      <c r="B8" s="9"/>
      <c r="C8" s="9"/>
      <c r="D8" s="9"/>
      <c r="E8" s="9"/>
      <c r="F8" s="9"/>
    </row>
    <row r="9" spans="1:6" s="9" customFormat="1" ht="13.5" customHeight="1" thickTop="1" x14ac:dyDescent="0.2">
      <c r="B9" s="167" t="s">
        <v>49</v>
      </c>
      <c r="C9" s="167"/>
      <c r="D9" s="167"/>
      <c r="E9" s="167"/>
      <c r="F9" s="167"/>
    </row>
    <row r="10" spans="1:6" s="9" customFormat="1" ht="12.75" customHeight="1" x14ac:dyDescent="0.2">
      <c r="B10" s="4"/>
      <c r="C10" s="168" t="s">
        <v>39</v>
      </c>
      <c r="D10" s="169"/>
      <c r="E10" s="1"/>
      <c r="F10" s="1"/>
    </row>
    <row r="11" spans="1:6" ht="52.5" customHeight="1" x14ac:dyDescent="0.2">
      <c r="B11" s="3"/>
      <c r="C11" s="55" t="s">
        <v>6</v>
      </c>
      <c r="D11" s="55" t="s">
        <v>63</v>
      </c>
    </row>
    <row r="12" spans="1:6" ht="15" customHeight="1" x14ac:dyDescent="0.2">
      <c r="B12" s="3" t="s">
        <v>8</v>
      </c>
      <c r="C12" s="56">
        <v>496692</v>
      </c>
      <c r="D12" s="56">
        <v>99338</v>
      </c>
    </row>
    <row r="13" spans="1:6" ht="15" customHeight="1" thickBot="1" x14ac:dyDescent="0.25">
      <c r="B13" s="9"/>
      <c r="C13" s="9"/>
      <c r="D13" s="9"/>
      <c r="E13" s="9"/>
      <c r="F13" s="9"/>
    </row>
    <row r="14" spans="1:6" ht="13.5" customHeight="1" thickTop="1" x14ac:dyDescent="0.2">
      <c r="B14" s="170" t="s">
        <v>4</v>
      </c>
      <c r="C14" s="170"/>
      <c r="D14" s="170"/>
      <c r="E14" s="170"/>
      <c r="F14" s="170"/>
    </row>
    <row r="15" spans="1:6" ht="15" customHeight="1" x14ac:dyDescent="0.2">
      <c r="A15" s="9"/>
      <c r="B15" s="20"/>
      <c r="C15" s="169" t="s">
        <v>60</v>
      </c>
      <c r="D15" s="169"/>
    </row>
    <row r="16" spans="1:6" ht="45" customHeight="1" x14ac:dyDescent="0.2">
      <c r="A16" s="9"/>
      <c r="B16" s="21" t="s">
        <v>50</v>
      </c>
      <c r="C16" s="19" t="s">
        <v>9</v>
      </c>
      <c r="D16" s="19" t="s">
        <v>10</v>
      </c>
    </row>
    <row r="17" spans="1:4" ht="15" customHeight="1" x14ac:dyDescent="0.2">
      <c r="A17" s="9"/>
      <c r="B17" s="40" t="s">
        <v>11</v>
      </c>
      <c r="C17" s="78">
        <v>20265.368063788199</v>
      </c>
      <c r="D17" s="79">
        <v>8100813.7699999996</v>
      </c>
    </row>
    <row r="18" spans="1:4" ht="15" customHeight="1" x14ac:dyDescent="0.2">
      <c r="A18" s="9"/>
      <c r="B18" s="40" t="s">
        <v>12</v>
      </c>
      <c r="C18" s="78">
        <v>15611.282999999999</v>
      </c>
      <c r="D18" s="79">
        <v>3212934.8963896115</v>
      </c>
    </row>
    <row r="19" spans="1:4" ht="15" customHeight="1" x14ac:dyDescent="0.2">
      <c r="A19" s="9"/>
      <c r="B19" s="40" t="s">
        <v>13</v>
      </c>
      <c r="C19" s="78">
        <v>10698.446</v>
      </c>
      <c r="D19" s="79">
        <v>1710872.103610388</v>
      </c>
    </row>
    <row r="20" spans="1:4" ht="15" customHeight="1" x14ac:dyDescent="0.2">
      <c r="A20" s="9"/>
      <c r="B20" s="40" t="s">
        <v>14</v>
      </c>
      <c r="C20" s="78">
        <v>0</v>
      </c>
      <c r="D20" s="79"/>
    </row>
    <row r="21" spans="1:4" ht="15" customHeight="1" x14ac:dyDescent="0.2">
      <c r="A21" s="9"/>
      <c r="B21" s="40" t="s">
        <v>42</v>
      </c>
      <c r="C21" s="78"/>
      <c r="D21" s="79"/>
    </row>
    <row r="22" spans="1:4" ht="15" customHeight="1" x14ac:dyDescent="0.2">
      <c r="A22" s="9"/>
      <c r="B22" s="41" t="s">
        <v>43</v>
      </c>
      <c r="C22" s="78">
        <v>0</v>
      </c>
      <c r="D22" s="79"/>
    </row>
    <row r="23" spans="1:4" ht="15" customHeight="1" x14ac:dyDescent="0.2">
      <c r="A23" s="9"/>
      <c r="B23" s="41" t="s">
        <v>7</v>
      </c>
      <c r="C23" s="80">
        <v>14741.119534023774</v>
      </c>
      <c r="D23" s="79">
        <v>426230</v>
      </c>
    </row>
    <row r="24" spans="1:4" ht="15" customHeight="1" x14ac:dyDescent="0.2">
      <c r="A24" s="9"/>
      <c r="B24" s="119"/>
      <c r="C24" s="80"/>
      <c r="D24" s="79"/>
    </row>
    <row r="25" spans="1:4" ht="15" customHeight="1" x14ac:dyDescent="0.2">
      <c r="A25" s="9"/>
      <c r="B25" s="120"/>
      <c r="C25" s="80"/>
      <c r="D25" s="79"/>
    </row>
    <row r="26" spans="1:4" ht="15" customHeight="1" x14ac:dyDescent="0.2">
      <c r="A26" s="9"/>
      <c r="B26" s="47"/>
      <c r="C26" s="80"/>
      <c r="D26" s="79"/>
    </row>
    <row r="27" spans="1:4" ht="15" customHeight="1" x14ac:dyDescent="0.2">
      <c r="A27" s="9"/>
      <c r="B27" s="47"/>
      <c r="C27" s="80"/>
      <c r="D27" s="79"/>
    </row>
    <row r="28" spans="1:4" ht="40.15" customHeight="1" x14ac:dyDescent="0.2">
      <c r="A28" s="9"/>
      <c r="B28" s="42" t="s">
        <v>44</v>
      </c>
      <c r="C28" s="81"/>
      <c r="D28" s="82"/>
    </row>
    <row r="29" spans="1:4" ht="15" customHeight="1" x14ac:dyDescent="0.2">
      <c r="A29" s="9"/>
      <c r="B29" s="119" t="s">
        <v>137</v>
      </c>
      <c r="C29" s="80">
        <v>0</v>
      </c>
      <c r="D29" s="79">
        <v>3873338.7300000004</v>
      </c>
    </row>
    <row r="30" spans="1:4" ht="15" customHeight="1" x14ac:dyDescent="0.2">
      <c r="A30" s="9"/>
      <c r="B30" s="120" t="s">
        <v>138</v>
      </c>
      <c r="C30" s="80"/>
      <c r="D30" s="79">
        <v>834809.66</v>
      </c>
    </row>
    <row r="31" spans="1:4" ht="15" customHeight="1" x14ac:dyDescent="0.2">
      <c r="A31" s="9"/>
      <c r="B31" s="85"/>
      <c r="C31" s="83"/>
      <c r="D31" s="79"/>
    </row>
    <row r="32" spans="1:4" ht="15" customHeight="1" x14ac:dyDescent="0.2">
      <c r="A32" s="9"/>
      <c r="B32" s="85"/>
      <c r="C32" s="83"/>
      <c r="D32" s="79"/>
    </row>
    <row r="33" spans="1:6" ht="15" customHeight="1" x14ac:dyDescent="0.2">
      <c r="A33" s="9"/>
      <c r="B33" s="85"/>
      <c r="C33" s="84"/>
      <c r="D33" s="79"/>
    </row>
    <row r="34" spans="1:6" ht="15" customHeight="1" x14ac:dyDescent="0.2">
      <c r="B34" s="43" t="s">
        <v>8</v>
      </c>
      <c r="C34" s="39">
        <f>SUM(C17:C27)</f>
        <v>61316.216597811974</v>
      </c>
      <c r="D34" s="39">
        <f>SUM(D17:D33)</f>
        <v>18158999.16</v>
      </c>
      <c r="E34" s="121"/>
    </row>
    <row r="35" spans="1:6" ht="15" customHeight="1" x14ac:dyDescent="0.2">
      <c r="B35" s="22"/>
      <c r="C35" s="23"/>
      <c r="D35" s="24"/>
    </row>
    <row r="36" spans="1:6" s="9" customFormat="1" ht="15" customHeight="1" x14ac:dyDescent="0.2">
      <c r="B36" s="3" t="s">
        <v>5</v>
      </c>
      <c r="C36" s="54" t="str">
        <f>C3</f>
        <v>Tacoma Power</v>
      </c>
      <c r="D36" s="54"/>
    </row>
    <row r="37" spans="1:6" s="9" customFormat="1" ht="21" customHeight="1" x14ac:dyDescent="0.2">
      <c r="B37" s="3"/>
      <c r="C37" s="7"/>
      <c r="D37" s="7"/>
    </row>
    <row r="38" spans="1:6" s="25" customFormat="1" ht="19.149999999999999" customHeight="1" x14ac:dyDescent="0.25">
      <c r="B38" s="166" t="s">
        <v>61</v>
      </c>
      <c r="C38" s="166"/>
      <c r="D38" s="166"/>
      <c r="E38" s="166"/>
      <c r="F38" s="166"/>
    </row>
    <row r="39" spans="1:6" ht="15" customHeight="1" x14ac:dyDescent="0.2">
      <c r="B39" s="163"/>
      <c r="C39" s="163"/>
      <c r="D39" s="163"/>
      <c r="E39" s="163"/>
      <c r="F39" s="163"/>
    </row>
    <row r="40" spans="1:6" ht="15" customHeight="1" x14ac:dyDescent="0.2">
      <c r="B40" s="62"/>
      <c r="C40" s="63"/>
      <c r="D40" s="63"/>
      <c r="E40" s="63"/>
      <c r="F40" s="63"/>
    </row>
    <row r="41" spans="1:6" ht="15" customHeight="1" x14ac:dyDescent="0.2">
      <c r="B41" s="62"/>
      <c r="C41" s="63"/>
      <c r="D41" s="63"/>
      <c r="E41" s="63"/>
      <c r="F41" s="63"/>
    </row>
    <row r="42" spans="1:6" ht="15" customHeight="1" x14ac:dyDescent="0.2">
      <c r="B42" s="62"/>
      <c r="C42" s="63"/>
      <c r="D42" s="63"/>
      <c r="E42" s="63"/>
      <c r="F42" s="63"/>
    </row>
    <row r="43" spans="1:6" ht="15" customHeight="1" x14ac:dyDescent="0.2">
      <c r="B43" s="62"/>
      <c r="C43" s="63"/>
      <c r="D43" s="63"/>
      <c r="E43" s="63"/>
      <c r="F43" s="63"/>
    </row>
    <row r="44" spans="1:6" ht="15" customHeight="1" x14ac:dyDescent="0.2">
      <c r="B44" s="62"/>
      <c r="C44" s="63"/>
      <c r="D44" s="63"/>
      <c r="E44" s="63"/>
      <c r="F44" s="63"/>
    </row>
    <row r="45" spans="1:6" ht="15" customHeight="1" x14ac:dyDescent="0.2">
      <c r="B45" s="62"/>
      <c r="C45" s="63"/>
      <c r="D45" s="63"/>
      <c r="E45" s="63"/>
      <c r="F45" s="63"/>
    </row>
    <row r="46" spans="1:6" ht="18.75" x14ac:dyDescent="0.3">
      <c r="A46" s="165" t="s">
        <v>139</v>
      </c>
      <c r="B46" s="165"/>
      <c r="C46" s="165"/>
      <c r="D46" s="165"/>
      <c r="E46" s="165"/>
      <c r="F46" s="165"/>
    </row>
    <row r="47" spans="1:6" ht="15" x14ac:dyDescent="0.25">
      <c r="A47"/>
      <c r="B47"/>
      <c r="C47"/>
      <c r="D47"/>
      <c r="E47"/>
      <c r="F47"/>
    </row>
    <row r="48" spans="1:6" ht="15.75" x14ac:dyDescent="0.25">
      <c r="A48" s="164" t="s">
        <v>140</v>
      </c>
      <c r="B48" s="164"/>
      <c r="C48" s="164"/>
      <c r="D48" s="164"/>
      <c r="E48" s="164"/>
      <c r="F48"/>
    </row>
    <row r="49" spans="1:6" ht="15" x14ac:dyDescent="0.25">
      <c r="A49" s="122"/>
      <c r="B49" s="123" t="s">
        <v>141</v>
      </c>
      <c r="C49" s="122" t="s">
        <v>142</v>
      </c>
      <c r="D49" s="122"/>
      <c r="E49" s="122"/>
      <c r="F49" s="124"/>
    </row>
    <row r="50" spans="1:6" ht="15" x14ac:dyDescent="0.25">
      <c r="A50"/>
      <c r="B50" s="125" t="s">
        <v>11</v>
      </c>
      <c r="C50" s="126">
        <v>17009.8</v>
      </c>
      <c r="D50"/>
      <c r="E50"/>
      <c r="F50"/>
    </row>
    <row r="51" spans="1:6" ht="15" x14ac:dyDescent="0.25">
      <c r="A51"/>
      <c r="B51" s="125" t="s">
        <v>12</v>
      </c>
      <c r="C51" s="126">
        <v>15611.282999999999</v>
      </c>
      <c r="D51"/>
      <c r="E51"/>
      <c r="F51"/>
    </row>
    <row r="52" spans="1:6" ht="15" x14ac:dyDescent="0.25">
      <c r="A52"/>
      <c r="B52" s="125" t="s">
        <v>13</v>
      </c>
      <c r="C52" s="126">
        <v>10698.446</v>
      </c>
      <c r="D52"/>
      <c r="E52"/>
      <c r="F52"/>
    </row>
    <row r="53" spans="1:6" ht="15" x14ac:dyDescent="0.25">
      <c r="A53"/>
      <c r="B53" s="125" t="s">
        <v>42</v>
      </c>
      <c r="C53" s="127" t="s">
        <v>143</v>
      </c>
      <c r="D53"/>
      <c r="E53"/>
      <c r="F53"/>
    </row>
    <row r="54" spans="1:6" ht="15" x14ac:dyDescent="0.25">
      <c r="A54"/>
      <c r="B54" s="128" t="s">
        <v>7</v>
      </c>
      <c r="C54" s="129">
        <v>14741.119534023774</v>
      </c>
      <c r="D54"/>
      <c r="E54"/>
      <c r="F54"/>
    </row>
    <row r="55" spans="1:6" ht="15.75" thickBot="1" x14ac:dyDescent="0.3">
      <c r="A55"/>
      <c r="B55" s="130" t="s">
        <v>8</v>
      </c>
      <c r="C55" s="131">
        <f>SUM(C50:C54)</f>
        <v>58060.64853402377</v>
      </c>
      <c r="D55"/>
      <c r="E55"/>
      <c r="F55"/>
    </row>
    <row r="56" spans="1:6" ht="15.75" thickTop="1" x14ac:dyDescent="0.25">
      <c r="A56"/>
      <c r="B56"/>
      <c r="C56"/>
      <c r="D56"/>
      <c r="E56"/>
      <c r="F56"/>
    </row>
    <row r="57" spans="1:6" ht="38.25" customHeight="1" x14ac:dyDescent="0.25">
      <c r="A57"/>
      <c r="B57" s="159" t="s">
        <v>152</v>
      </c>
      <c r="C57" s="159"/>
      <c r="D57" s="159"/>
      <c r="E57" s="159"/>
      <c r="F57"/>
    </row>
    <row r="58" spans="1:6" ht="15" x14ac:dyDescent="0.25">
      <c r="A58"/>
      <c r="B58"/>
      <c r="C58"/>
      <c r="D58"/>
      <c r="E58"/>
      <c r="F58"/>
    </row>
    <row r="59" spans="1:6" ht="15.75" x14ac:dyDescent="0.25">
      <c r="A59" s="160" t="s">
        <v>144</v>
      </c>
      <c r="B59" s="160"/>
      <c r="C59" s="160"/>
      <c r="D59" s="160"/>
      <c r="E59" s="160"/>
      <c r="F59"/>
    </row>
    <row r="60" spans="1:6" ht="15" x14ac:dyDescent="0.25">
      <c r="A60" s="122"/>
      <c r="B60" s="123" t="s">
        <v>145</v>
      </c>
      <c r="C60" s="122" t="s">
        <v>142</v>
      </c>
      <c r="D60" s="122"/>
      <c r="E60" s="122"/>
      <c r="F60" s="124"/>
    </row>
    <row r="61" spans="1:6" ht="15" x14ac:dyDescent="0.25">
      <c r="A61"/>
      <c r="B61" t="s">
        <v>146</v>
      </c>
      <c r="C61" s="126">
        <v>-246.38</v>
      </c>
      <c r="D61"/>
      <c r="E61"/>
      <c r="F61"/>
    </row>
    <row r="62" spans="1:6" ht="15" x14ac:dyDescent="0.25">
      <c r="A62"/>
      <c r="B62" t="s">
        <v>147</v>
      </c>
      <c r="C62" s="126">
        <v>738.2</v>
      </c>
      <c r="D62"/>
      <c r="E62"/>
      <c r="F62"/>
    </row>
    <row r="63" spans="1:6" ht="15" x14ac:dyDescent="0.25">
      <c r="A63"/>
      <c r="B63" t="s">
        <v>148</v>
      </c>
      <c r="C63" s="126">
        <v>2762.8571930441699</v>
      </c>
      <c r="D63"/>
      <c r="E63"/>
      <c r="F63"/>
    </row>
    <row r="64" spans="1:6" ht="15" x14ac:dyDescent="0.25">
      <c r="A64"/>
      <c r="B64" s="132" t="s">
        <v>149</v>
      </c>
      <c r="C64" s="133">
        <v>0.80100000000000005</v>
      </c>
      <c r="D64"/>
      <c r="E64"/>
      <c r="F64"/>
    </row>
    <row r="65" spans="1:6" ht="30.75" thickBot="1" x14ac:dyDescent="0.3">
      <c r="A65"/>
      <c r="B65" s="134" t="s">
        <v>150</v>
      </c>
      <c r="C65" s="135">
        <f>SUM(C61:C64)</f>
        <v>3255.47819304417</v>
      </c>
      <c r="D65"/>
      <c r="E65"/>
      <c r="F65"/>
    </row>
    <row r="66" spans="1:6" ht="15.75" thickTop="1" x14ac:dyDescent="0.25">
      <c r="A66"/>
      <c r="B66" s="136"/>
      <c r="C66" s="137"/>
      <c r="D66"/>
      <c r="E66"/>
      <c r="F66"/>
    </row>
    <row r="67" spans="1:6" ht="15" x14ac:dyDescent="0.25">
      <c r="A67"/>
      <c r="B67" s="136"/>
      <c r="C67" s="137"/>
      <c r="D67"/>
      <c r="E67"/>
      <c r="F67"/>
    </row>
    <row r="68" spans="1:6" ht="15.75" x14ac:dyDescent="0.25">
      <c r="A68" s="160" t="s">
        <v>151</v>
      </c>
      <c r="B68" s="160"/>
      <c r="C68" s="160"/>
      <c r="D68" s="160"/>
      <c r="E68" s="160"/>
      <c r="F68"/>
    </row>
    <row r="69" spans="1:6" ht="15" x14ac:dyDescent="0.25">
      <c r="A69"/>
      <c r="B69" s="123" t="s">
        <v>141</v>
      </c>
      <c r="C69" s="122" t="s">
        <v>142</v>
      </c>
      <c r="D69"/>
      <c r="E69"/>
      <c r="F69"/>
    </row>
    <row r="70" spans="1:6" ht="15" x14ac:dyDescent="0.25">
      <c r="A70"/>
      <c r="B70" s="125" t="s">
        <v>11</v>
      </c>
      <c r="C70" s="126">
        <f>C50+C65</f>
        <v>20265.278193044171</v>
      </c>
      <c r="D70"/>
      <c r="E70"/>
      <c r="F70"/>
    </row>
    <row r="71" spans="1:6" ht="15" x14ac:dyDescent="0.25">
      <c r="A71"/>
      <c r="B71" s="125" t="s">
        <v>12</v>
      </c>
      <c r="C71" s="126">
        <v>15611.282999999999</v>
      </c>
      <c r="D71"/>
      <c r="E71"/>
      <c r="F71"/>
    </row>
    <row r="72" spans="1:6" ht="15" x14ac:dyDescent="0.25">
      <c r="A72"/>
      <c r="B72" s="125" t="s">
        <v>13</v>
      </c>
      <c r="C72" s="126">
        <v>10698.446</v>
      </c>
      <c r="D72"/>
      <c r="E72"/>
      <c r="F72"/>
    </row>
    <row r="73" spans="1:6" ht="15" x14ac:dyDescent="0.25">
      <c r="A73"/>
      <c r="B73" s="125" t="s">
        <v>42</v>
      </c>
      <c r="C73" s="127" t="s">
        <v>143</v>
      </c>
      <c r="D73"/>
      <c r="E73"/>
      <c r="F73" s="138"/>
    </row>
    <row r="74" spans="1:6" ht="15" x14ac:dyDescent="0.25">
      <c r="A74"/>
      <c r="B74" s="128" t="s">
        <v>7</v>
      </c>
      <c r="C74" s="129">
        <v>14741.119534023774</v>
      </c>
      <c r="D74"/>
      <c r="E74"/>
      <c r="F74"/>
    </row>
    <row r="75" spans="1:6" s="9" customFormat="1" ht="15.75" thickBot="1" x14ac:dyDescent="0.3">
      <c r="A75"/>
      <c r="B75" s="130" t="s">
        <v>8</v>
      </c>
      <c r="C75" s="131">
        <f>SUM(C70:C74)</f>
        <v>61316.126727067938</v>
      </c>
      <c r="D75"/>
      <c r="E75"/>
      <c r="F75"/>
    </row>
    <row r="76" spans="1:6" s="9" customFormat="1" ht="15.75" thickTop="1" x14ac:dyDescent="0.25">
      <c r="A76"/>
      <c r="B76" s="136"/>
      <c r="C76" s="137"/>
      <c r="D76"/>
      <c r="E76"/>
      <c r="F76"/>
    </row>
    <row r="77" spans="1:6" s="9" customFormat="1" ht="15" customHeight="1" x14ac:dyDescent="0.2">
      <c r="B77" s="64"/>
      <c r="C77" s="64"/>
      <c r="D77" s="64"/>
      <c r="E77" s="64"/>
      <c r="F77" s="64"/>
    </row>
    <row r="78" spans="1:6" ht="15" customHeight="1" x14ac:dyDescent="0.25">
      <c r="A78" s="3"/>
      <c r="B78" s="3" t="s">
        <v>5</v>
      </c>
      <c r="C78" s="161" t="str">
        <f>C36</f>
        <v>Tacoma Power</v>
      </c>
      <c r="D78" s="162"/>
      <c r="E78" s="89"/>
      <c r="F78" s="89"/>
    </row>
    <row r="79" spans="1:6" x14ac:dyDescent="0.2">
      <c r="A79" s="3"/>
      <c r="B79" s="3"/>
      <c r="C79" s="7"/>
      <c r="D79" s="7"/>
      <c r="E79" s="7"/>
      <c r="F79" s="7"/>
    </row>
    <row r="80" spans="1:6" x14ac:dyDescent="0.2">
      <c r="B80" s="13" t="s">
        <v>40</v>
      </c>
    </row>
  </sheetData>
  <mergeCells count="17">
    <mergeCell ref="B38:F38"/>
    <mergeCell ref="B9:F9"/>
    <mergeCell ref="C10:D10"/>
    <mergeCell ref="B14:F14"/>
    <mergeCell ref="C15:D15"/>
    <mergeCell ref="B57:E57"/>
    <mergeCell ref="A59:E59"/>
    <mergeCell ref="A68:E68"/>
    <mergeCell ref="C78:D78"/>
    <mergeCell ref="B39:F39"/>
    <mergeCell ref="A48:E48"/>
    <mergeCell ref="A46:F46"/>
    <mergeCell ref="C3:E3"/>
    <mergeCell ref="C4:E4"/>
    <mergeCell ref="C5:E5"/>
    <mergeCell ref="C6:E6"/>
    <mergeCell ref="C7:E7"/>
  </mergeCells>
  <hyperlinks>
    <hyperlink ref="C7" r:id="rId1"/>
  </hyperlinks>
  <pageMargins left="0.25" right="0.25" top="0.75" bottom="0.75" header="0.3" footer="0.3"/>
  <pageSetup scale="96" orientation="portrait" r:id="rId2"/>
  <rowBreaks count="2" manualBreakCount="2">
    <brk id="34" max="16383" man="1"/>
    <brk id="77" max="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27"/>
  <sheetViews>
    <sheetView tabSelected="1" view="pageBreakPreview" topLeftCell="A28" zoomScaleNormal="100" zoomScaleSheetLayoutView="100" workbookViewId="0">
      <selection activeCell="B41" sqref="B41"/>
    </sheetView>
  </sheetViews>
  <sheetFormatPr defaultRowHeight="12.75" x14ac:dyDescent="0.2"/>
  <cols>
    <col min="1" max="1" width="2.7109375" style="1" customWidth="1"/>
    <col min="2" max="2" width="39.5703125" style="1" customWidth="1"/>
    <col min="3" max="5" width="10.7109375" style="1" customWidth="1"/>
    <col min="6" max="6" width="13.5703125" style="1" customWidth="1"/>
    <col min="7" max="9" width="10.7109375" style="1" customWidth="1"/>
    <col min="10" max="10" width="12.140625" style="1" customWidth="1"/>
    <col min="11" max="11" width="10.7109375" style="1" customWidth="1"/>
    <col min="12" max="12" width="16.5703125" style="1" customWidth="1"/>
    <col min="13" max="13" width="18.42578125" style="1" customWidth="1"/>
    <col min="14" max="14" width="10.5703125" style="1" customWidth="1"/>
    <col min="15" max="15" width="10.7109375" style="1" customWidth="1"/>
    <col min="16" max="16384" width="9.140625" style="1"/>
  </cols>
  <sheetData>
    <row r="1" spans="2:32" s="9" customFormat="1" ht="19.5" x14ac:dyDescent="0.4">
      <c r="B1" s="110" t="s">
        <v>86</v>
      </c>
      <c r="AA1" s="102" t="s">
        <v>75</v>
      </c>
      <c r="AF1" s="96"/>
    </row>
    <row r="2" spans="2:32" ht="14.25" x14ac:dyDescent="0.2">
      <c r="B2" s="30"/>
      <c r="AA2" s="103" t="s">
        <v>76</v>
      </c>
      <c r="AF2" s="94"/>
    </row>
    <row r="3" spans="2:32" ht="15" customHeight="1" x14ac:dyDescent="0.2">
      <c r="B3" s="3" t="s">
        <v>5</v>
      </c>
      <c r="C3" s="153" t="s">
        <v>129</v>
      </c>
      <c r="D3" s="177"/>
      <c r="E3" s="177"/>
      <c r="G3" s="7"/>
      <c r="H3" s="9"/>
      <c r="I3" s="168"/>
      <c r="J3" s="168"/>
      <c r="AA3" s="103" t="s">
        <v>77</v>
      </c>
      <c r="AF3" s="94"/>
    </row>
    <row r="4" spans="2:32" ht="15" customHeight="1" thickBot="1" x14ac:dyDescent="0.3">
      <c r="B4" s="4" t="s">
        <v>0</v>
      </c>
      <c r="C4" s="178">
        <v>41418</v>
      </c>
      <c r="D4" s="179"/>
      <c r="E4" s="179"/>
      <c r="F4" s="5"/>
      <c r="G4" s="100"/>
      <c r="H4" s="101"/>
      <c r="I4" s="101"/>
      <c r="J4" s="101"/>
      <c r="AA4" s="103" t="s">
        <v>78</v>
      </c>
      <c r="AF4" s="95"/>
    </row>
    <row r="5" spans="2:32" ht="15" customHeight="1" x14ac:dyDescent="0.2">
      <c r="B5" s="6" t="s">
        <v>1</v>
      </c>
      <c r="C5" s="155" t="s">
        <v>130</v>
      </c>
      <c r="D5" s="179"/>
      <c r="E5" s="179"/>
      <c r="F5" s="8"/>
    </row>
    <row r="6" spans="2:32" ht="15" customHeight="1" x14ac:dyDescent="0.2">
      <c r="B6" s="6" t="s">
        <v>2</v>
      </c>
      <c r="C6" s="155" t="s">
        <v>131</v>
      </c>
      <c r="D6" s="179"/>
      <c r="E6" s="179"/>
      <c r="F6" s="8"/>
    </row>
    <row r="7" spans="2:32" ht="15" customHeight="1" x14ac:dyDescent="0.2">
      <c r="B7" s="6" t="s">
        <v>3</v>
      </c>
      <c r="C7" s="157" t="s">
        <v>132</v>
      </c>
      <c r="D7" s="180"/>
      <c r="E7" s="180"/>
      <c r="F7" s="8"/>
    </row>
    <row r="8" spans="2:32" ht="15" customHeight="1" x14ac:dyDescent="0.2">
      <c r="B8" s="6"/>
      <c r="C8" s="93"/>
      <c r="D8" s="30"/>
      <c r="E8" s="30"/>
      <c r="F8" s="8"/>
    </row>
    <row r="9" spans="2:32" ht="15" customHeight="1" x14ac:dyDescent="0.2">
      <c r="B9" s="6"/>
      <c r="C9" s="171" t="s">
        <v>74</v>
      </c>
      <c r="D9" s="172"/>
      <c r="E9" s="173"/>
      <c r="F9" s="8"/>
    </row>
    <row r="10" spans="2:32" ht="15" customHeight="1" x14ac:dyDescent="0.2">
      <c r="B10" s="6"/>
      <c r="C10" s="93"/>
      <c r="D10" s="30"/>
      <c r="E10" s="30"/>
      <c r="F10" s="8"/>
    </row>
    <row r="11" spans="2:32" s="97" customFormat="1" ht="18" customHeight="1" x14ac:dyDescent="0.25">
      <c r="B11" s="108" t="s">
        <v>128</v>
      </c>
      <c r="C11" s="103" t="s">
        <v>83</v>
      </c>
      <c r="D11" s="98"/>
      <c r="E11" s="98"/>
      <c r="F11" s="99"/>
    </row>
    <row r="12" spans="2:32" ht="17.45" customHeight="1" x14ac:dyDescent="0.2">
      <c r="B12" s="108"/>
      <c r="C12" s="103" t="s">
        <v>77</v>
      </c>
      <c r="D12" s="30"/>
      <c r="E12" s="30"/>
      <c r="F12" s="8"/>
    </row>
    <row r="13" spans="2:32" ht="15.6" customHeight="1" x14ac:dyDescent="0.2">
      <c r="B13" s="108"/>
      <c r="C13" s="103" t="s">
        <v>82</v>
      </c>
      <c r="D13" s="30"/>
      <c r="E13" s="30"/>
      <c r="F13" s="8"/>
    </row>
    <row r="14" spans="2:32" ht="15" customHeight="1" x14ac:dyDescent="0.2">
      <c r="B14" s="30"/>
      <c r="C14" s="30"/>
      <c r="D14" s="30"/>
      <c r="E14" s="30"/>
      <c r="F14" s="30"/>
      <c r="J14" s="9"/>
      <c r="K14" s="9"/>
      <c r="L14" s="9"/>
    </row>
    <row r="15" spans="2:32" ht="15" customHeight="1" x14ac:dyDescent="0.2">
      <c r="B15" s="107"/>
      <c r="C15" s="174" t="s">
        <v>57</v>
      </c>
      <c r="D15" s="175"/>
      <c r="E15" s="176"/>
      <c r="F15" s="10"/>
      <c r="G15" s="11"/>
      <c r="H15" s="11"/>
      <c r="I15" s="9"/>
      <c r="J15" s="168"/>
      <c r="K15" s="168"/>
      <c r="L15" s="168"/>
    </row>
    <row r="16" spans="2:32" ht="17.45" customHeight="1" x14ac:dyDescent="0.2">
      <c r="B16" s="181" t="s">
        <v>16</v>
      </c>
      <c r="C16" s="181"/>
      <c r="D16" s="182">
        <v>4836138</v>
      </c>
      <c r="E16" s="182"/>
      <c r="G16" s="181"/>
      <c r="H16" s="181"/>
      <c r="I16" s="181"/>
      <c r="J16" s="181"/>
      <c r="K16" s="181"/>
      <c r="L16" s="90"/>
      <c r="M16" s="26"/>
      <c r="N16" s="26"/>
    </row>
    <row r="17" spans="2:32" ht="16.899999999999999" customHeight="1" x14ac:dyDescent="0.2">
      <c r="B17" s="181" t="s">
        <v>52</v>
      </c>
      <c r="C17" s="181"/>
      <c r="D17" s="185">
        <v>4748287</v>
      </c>
      <c r="E17" s="185"/>
      <c r="G17" s="181"/>
      <c r="H17" s="181"/>
      <c r="I17" s="181"/>
      <c r="J17" s="181"/>
      <c r="K17" s="181"/>
      <c r="L17" s="90"/>
      <c r="M17" s="26"/>
      <c r="N17" s="26"/>
    </row>
    <row r="18" spans="2:32" ht="15" customHeight="1" x14ac:dyDescent="0.2">
      <c r="B18" s="181" t="s">
        <v>56</v>
      </c>
      <c r="C18" s="181"/>
      <c r="D18" s="183">
        <f>AVERAGE(D16:D17)</f>
        <v>4792212.5</v>
      </c>
      <c r="E18" s="183"/>
      <c r="G18" s="181"/>
      <c r="H18" s="181"/>
      <c r="I18" s="181"/>
      <c r="J18" s="181"/>
      <c r="K18" s="181"/>
      <c r="L18" s="90"/>
      <c r="M18" s="26"/>
      <c r="N18" s="26"/>
    </row>
    <row r="19" spans="2:32" ht="14.45" customHeight="1" x14ac:dyDescent="0.2">
      <c r="B19" s="181" t="s">
        <v>84</v>
      </c>
      <c r="C19" s="181"/>
      <c r="D19" s="184">
        <v>0.03</v>
      </c>
      <c r="E19" s="184"/>
      <c r="G19" s="181"/>
      <c r="H19" s="181"/>
      <c r="I19" s="181"/>
      <c r="J19" s="181"/>
      <c r="K19" s="181"/>
      <c r="L19" s="90"/>
      <c r="M19" s="26"/>
      <c r="N19" s="26"/>
    </row>
    <row r="20" spans="2:32" ht="15" customHeight="1" x14ac:dyDescent="0.2">
      <c r="B20" s="181" t="s">
        <v>80</v>
      </c>
      <c r="C20" s="181"/>
      <c r="D20" s="183">
        <f>D18*D19</f>
        <v>143766.375</v>
      </c>
      <c r="E20" s="183"/>
      <c r="G20" s="181"/>
      <c r="H20" s="181"/>
      <c r="I20" s="181"/>
      <c r="J20" s="181"/>
      <c r="K20" s="181"/>
      <c r="L20" s="91"/>
      <c r="M20" s="105"/>
      <c r="N20" s="105"/>
    </row>
    <row r="21" spans="2:32" ht="15" customHeight="1" x14ac:dyDescent="0.2">
      <c r="B21" s="189" t="s">
        <v>81</v>
      </c>
      <c r="C21" s="189"/>
      <c r="D21" s="183">
        <f>SUM(C30:M30)</f>
        <v>204181</v>
      </c>
      <c r="E21" s="183"/>
      <c r="G21" s="9"/>
      <c r="H21" s="9"/>
      <c r="I21" s="9"/>
      <c r="J21" s="9"/>
      <c r="K21" s="4"/>
      <c r="L21" s="92"/>
      <c r="M21" s="26"/>
      <c r="N21" s="26"/>
    </row>
    <row r="22" spans="2:32" ht="15" customHeight="1" x14ac:dyDescent="0.2">
      <c r="B22" s="106"/>
      <c r="C22" s="106"/>
      <c r="D22" s="197">
        <f>D21/D18</f>
        <v>4.2606833482446781E-2</v>
      </c>
      <c r="E22" s="197"/>
      <c r="G22" s="9"/>
      <c r="H22" s="9"/>
      <c r="I22" s="9"/>
      <c r="J22" s="9"/>
      <c r="K22" s="4"/>
      <c r="L22" s="92"/>
      <c r="M22" s="26"/>
      <c r="N22" s="26"/>
    </row>
    <row r="23" spans="2:32" ht="15" customHeight="1" x14ac:dyDescent="0.2">
      <c r="B23" s="106"/>
      <c r="C23" s="106"/>
      <c r="D23" s="111"/>
      <c r="E23" s="111"/>
      <c r="G23" s="9"/>
      <c r="H23" s="9"/>
      <c r="I23" s="9"/>
      <c r="J23" s="9"/>
      <c r="K23" s="4"/>
      <c r="L23" s="92"/>
      <c r="M23" s="26"/>
      <c r="N23" s="26"/>
    </row>
    <row r="24" spans="2:32" ht="15.75" customHeight="1" x14ac:dyDescent="0.2">
      <c r="B24" s="190"/>
      <c r="C24" s="191"/>
      <c r="D24" s="191"/>
      <c r="E24" s="191"/>
      <c r="F24" s="191"/>
      <c r="G24" s="191"/>
      <c r="H24" s="191"/>
      <c r="I24" s="191"/>
      <c r="L24" s="9"/>
    </row>
    <row r="25" spans="2:32" ht="15" customHeight="1" x14ac:dyDescent="0.2">
      <c r="B25" s="6"/>
      <c r="C25" s="36" t="s">
        <v>17</v>
      </c>
      <c r="D25" s="33" t="s">
        <v>18</v>
      </c>
      <c r="E25" s="33" t="s">
        <v>19</v>
      </c>
      <c r="F25" s="33" t="s">
        <v>20</v>
      </c>
      <c r="G25" s="33" t="s">
        <v>21</v>
      </c>
      <c r="H25" s="33" t="s">
        <v>22</v>
      </c>
      <c r="I25" s="33" t="s">
        <v>23</v>
      </c>
      <c r="J25" s="33" t="s">
        <v>24</v>
      </c>
      <c r="K25" s="35" t="s">
        <v>25</v>
      </c>
      <c r="L25" s="34"/>
      <c r="M25" s="34"/>
    </row>
    <row r="26" spans="2:32" s="13" customFormat="1" ht="36" customHeight="1" x14ac:dyDescent="0.2">
      <c r="B26" s="12"/>
      <c r="C26" s="29" t="s">
        <v>26</v>
      </c>
      <c r="D26" s="29" t="s">
        <v>27</v>
      </c>
      <c r="E26" s="29" t="s">
        <v>28</v>
      </c>
      <c r="F26" s="29" t="s">
        <v>29</v>
      </c>
      <c r="G26" s="29" t="s">
        <v>30</v>
      </c>
      <c r="H26" s="29" t="s">
        <v>47</v>
      </c>
      <c r="I26" s="29" t="s">
        <v>31</v>
      </c>
      <c r="J26" s="29" t="s">
        <v>32</v>
      </c>
      <c r="K26" s="29" t="s">
        <v>33</v>
      </c>
      <c r="L26" s="29" t="s">
        <v>37</v>
      </c>
      <c r="M26" s="29" t="s">
        <v>34</v>
      </c>
      <c r="AF26" s="1"/>
    </row>
    <row r="27" spans="2:32" ht="15" customHeight="1" x14ac:dyDescent="0.2">
      <c r="B27" s="6"/>
      <c r="C27" s="27" t="s">
        <v>9</v>
      </c>
      <c r="D27" s="27" t="s">
        <v>9</v>
      </c>
      <c r="E27" s="27" t="s">
        <v>9</v>
      </c>
      <c r="F27" s="27" t="s">
        <v>9</v>
      </c>
      <c r="G27" s="27" t="s">
        <v>9</v>
      </c>
      <c r="H27" s="27" t="s">
        <v>9</v>
      </c>
      <c r="I27" s="27" t="s">
        <v>9</v>
      </c>
      <c r="J27" s="27" t="s">
        <v>9</v>
      </c>
      <c r="K27" s="27" t="s">
        <v>9</v>
      </c>
      <c r="L27" s="27" t="s">
        <v>48</v>
      </c>
      <c r="M27" s="27" t="s">
        <v>48</v>
      </c>
      <c r="AF27" s="13"/>
    </row>
    <row r="28" spans="2:32" ht="15" customHeight="1" x14ac:dyDescent="0.2">
      <c r="B28" s="4" t="s">
        <v>53</v>
      </c>
      <c r="C28" s="37">
        <v>67881</v>
      </c>
      <c r="D28" s="14">
        <f t="shared" ref="D28:M28" si="0">SUM(D41:D61)</f>
        <v>0</v>
      </c>
      <c r="E28" s="14">
        <f t="shared" si="0"/>
        <v>0</v>
      </c>
      <c r="F28" s="14">
        <f t="shared" si="0"/>
        <v>0</v>
      </c>
      <c r="G28" s="14">
        <f t="shared" si="0"/>
        <v>0</v>
      </c>
      <c r="H28" s="14">
        <f t="shared" si="0"/>
        <v>0</v>
      </c>
      <c r="I28" s="14">
        <f t="shared" si="0"/>
        <v>0</v>
      </c>
      <c r="J28" s="14">
        <f t="shared" si="0"/>
        <v>0</v>
      </c>
      <c r="K28" s="14">
        <f t="shared" si="0"/>
        <v>0</v>
      </c>
      <c r="L28" s="14">
        <f t="shared" si="0"/>
        <v>12060</v>
      </c>
      <c r="M28" s="49">
        <f t="shared" si="0"/>
        <v>24142</v>
      </c>
    </row>
    <row r="29" spans="2:32" ht="15" customHeight="1" x14ac:dyDescent="0.2">
      <c r="B29" s="4" t="s">
        <v>54</v>
      </c>
      <c r="C29" s="53"/>
      <c r="D29" s="15">
        <v>100098</v>
      </c>
      <c r="E29" s="15">
        <f t="shared" ref="E29:M29" si="1">SUM(E69:E92)</f>
        <v>0</v>
      </c>
      <c r="F29" s="15">
        <f t="shared" si="1"/>
        <v>0</v>
      </c>
      <c r="G29" s="15">
        <f t="shared" si="1"/>
        <v>0</v>
      </c>
      <c r="H29" s="15">
        <f t="shared" si="1"/>
        <v>0</v>
      </c>
      <c r="I29" s="15">
        <f t="shared" si="1"/>
        <v>0</v>
      </c>
      <c r="J29" s="15">
        <f t="shared" si="1"/>
        <v>0</v>
      </c>
      <c r="K29" s="15">
        <f t="shared" si="1"/>
        <v>0</v>
      </c>
      <c r="L29" s="15">
        <f t="shared" si="1"/>
        <v>0</v>
      </c>
      <c r="M29" s="50">
        <f t="shared" si="1"/>
        <v>0</v>
      </c>
    </row>
    <row r="30" spans="2:32" ht="15" customHeight="1" x14ac:dyDescent="0.2">
      <c r="B30" s="6" t="s">
        <v>55</v>
      </c>
      <c r="C30" s="38">
        <f t="shared" ref="C30:M30" si="2">C28+C29</f>
        <v>67881</v>
      </c>
      <c r="D30" s="16">
        <f t="shared" si="2"/>
        <v>100098</v>
      </c>
      <c r="E30" s="16">
        <f t="shared" si="2"/>
        <v>0</v>
      </c>
      <c r="F30" s="16">
        <f t="shared" si="2"/>
        <v>0</v>
      </c>
      <c r="G30" s="16">
        <f t="shared" si="2"/>
        <v>0</v>
      </c>
      <c r="H30" s="16">
        <f t="shared" si="2"/>
        <v>0</v>
      </c>
      <c r="I30" s="16">
        <f t="shared" si="2"/>
        <v>0</v>
      </c>
      <c r="J30" s="16">
        <f t="shared" si="2"/>
        <v>0</v>
      </c>
      <c r="K30" s="16">
        <f t="shared" si="2"/>
        <v>0</v>
      </c>
      <c r="L30" s="16">
        <f t="shared" si="2"/>
        <v>12060</v>
      </c>
      <c r="M30" s="51">
        <f t="shared" si="2"/>
        <v>24142</v>
      </c>
    </row>
    <row r="31" spans="2:32" ht="15" customHeight="1" x14ac:dyDescent="0.2">
      <c r="B31" s="6"/>
      <c r="C31" s="6"/>
      <c r="D31" s="6"/>
      <c r="E31" s="6"/>
      <c r="F31" s="6"/>
      <c r="G31" s="6"/>
      <c r="H31" s="6"/>
      <c r="I31" s="6"/>
      <c r="J31" s="6"/>
      <c r="K31" s="6"/>
      <c r="L31" s="6"/>
      <c r="M31" s="6"/>
    </row>
    <row r="32" spans="2:32" ht="15" customHeight="1" x14ac:dyDescent="0.2"/>
    <row r="33" spans="2:32" ht="16.5" customHeight="1" x14ac:dyDescent="0.2">
      <c r="B33" s="7" t="s">
        <v>45</v>
      </c>
      <c r="C33" s="12" t="s">
        <v>5</v>
      </c>
      <c r="D33" s="192" t="str">
        <f>C3</f>
        <v>Tacoma Power</v>
      </c>
      <c r="E33" s="193"/>
      <c r="F33" s="194"/>
    </row>
    <row r="34" spans="2:32" ht="15" customHeight="1" x14ac:dyDescent="0.2">
      <c r="C34" s="12" t="s">
        <v>15</v>
      </c>
      <c r="D34" s="186">
        <v>2013</v>
      </c>
      <c r="E34" s="187"/>
      <c r="F34" s="188"/>
    </row>
    <row r="35" spans="2:32" ht="15" customHeight="1" x14ac:dyDescent="0.2">
      <c r="C35" s="12"/>
      <c r="D35" s="104"/>
      <c r="E35" s="11"/>
      <c r="F35" s="11"/>
    </row>
    <row r="36" spans="2:32" s="31" customFormat="1" ht="27" customHeight="1" x14ac:dyDescent="0.25">
      <c r="B36" s="195" t="s">
        <v>58</v>
      </c>
      <c r="C36" s="196"/>
      <c r="D36" s="196"/>
      <c r="E36" s="196"/>
      <c r="F36" s="32"/>
      <c r="AF36" s="1"/>
    </row>
    <row r="37" spans="2:32" ht="15" customHeight="1" x14ac:dyDescent="0.2">
      <c r="C37" s="17"/>
      <c r="D37" s="17"/>
      <c r="E37" s="17"/>
      <c r="F37" s="17"/>
      <c r="G37" s="17"/>
      <c r="H37" s="17"/>
      <c r="I37" s="17"/>
      <c r="J37" s="17"/>
      <c r="K37" s="17"/>
      <c r="L37" s="17"/>
      <c r="M37" s="17"/>
      <c r="N37" s="17"/>
      <c r="O37" s="17"/>
      <c r="P37" s="17"/>
      <c r="Q37" s="17"/>
      <c r="AF37" s="31"/>
    </row>
    <row r="38" spans="2:32" s="9" customFormat="1" ht="12.75" customHeight="1" x14ac:dyDescent="0.2">
      <c r="C38" s="36" t="s">
        <v>17</v>
      </c>
      <c r="D38" s="33" t="s">
        <v>18</v>
      </c>
      <c r="E38" s="33" t="s">
        <v>19</v>
      </c>
      <c r="F38" s="33" t="s">
        <v>20</v>
      </c>
      <c r="G38" s="33" t="s">
        <v>21</v>
      </c>
      <c r="H38" s="33" t="s">
        <v>22</v>
      </c>
      <c r="I38" s="33" t="s">
        <v>23</v>
      </c>
      <c r="J38" s="33" t="s">
        <v>24</v>
      </c>
      <c r="K38" s="35" t="s">
        <v>25</v>
      </c>
      <c r="L38" s="34"/>
      <c r="M38" s="34"/>
      <c r="AF38" s="1"/>
    </row>
    <row r="39" spans="2:32" s="13" customFormat="1" ht="43.5" customHeight="1" x14ac:dyDescent="0.2">
      <c r="C39" s="29" t="s">
        <v>36</v>
      </c>
      <c r="D39" s="29" t="s">
        <v>27</v>
      </c>
      <c r="E39" s="29" t="s">
        <v>28</v>
      </c>
      <c r="F39" s="29" t="s">
        <v>29</v>
      </c>
      <c r="G39" s="29" t="s">
        <v>30</v>
      </c>
      <c r="H39" s="29" t="s">
        <v>46</v>
      </c>
      <c r="I39" s="29" t="s">
        <v>31</v>
      </c>
      <c r="J39" s="29" t="s">
        <v>32</v>
      </c>
      <c r="K39" s="29" t="s">
        <v>33</v>
      </c>
      <c r="L39" s="29" t="s">
        <v>37</v>
      </c>
      <c r="M39" s="29" t="s">
        <v>34</v>
      </c>
      <c r="AF39" s="9"/>
    </row>
    <row r="40" spans="2:32" ht="15" customHeight="1" x14ac:dyDescent="0.2">
      <c r="B40" s="52" t="s">
        <v>38</v>
      </c>
      <c r="C40" s="27" t="s">
        <v>9</v>
      </c>
      <c r="D40" s="27" t="s">
        <v>9</v>
      </c>
      <c r="E40" s="27" t="s">
        <v>9</v>
      </c>
      <c r="F40" s="27" t="s">
        <v>9</v>
      </c>
      <c r="G40" s="27" t="s">
        <v>9</v>
      </c>
      <c r="H40" s="27" t="s">
        <v>9</v>
      </c>
      <c r="I40" s="27" t="s">
        <v>9</v>
      </c>
      <c r="J40" s="27" t="s">
        <v>9</v>
      </c>
      <c r="K40" s="27" t="s">
        <v>9</v>
      </c>
      <c r="L40" s="27" t="s">
        <v>48</v>
      </c>
      <c r="M40" s="27" t="s">
        <v>48</v>
      </c>
      <c r="AF40" s="13"/>
    </row>
    <row r="41" spans="2:32" ht="15" customHeight="1" x14ac:dyDescent="0.2">
      <c r="B41" s="147" t="s">
        <v>120</v>
      </c>
      <c r="C41" s="65"/>
      <c r="D41" s="66"/>
      <c r="E41" s="66"/>
      <c r="F41" s="66"/>
      <c r="G41" s="66"/>
      <c r="H41" s="66"/>
      <c r="I41" s="66"/>
      <c r="J41" s="66"/>
      <c r="K41" s="66"/>
      <c r="L41" s="66"/>
      <c r="M41" s="67"/>
    </row>
    <row r="42" spans="2:32" ht="15" customHeight="1" x14ac:dyDescent="0.2">
      <c r="B42" s="148" t="s">
        <v>121</v>
      </c>
      <c r="C42" s="68">
        <v>26488</v>
      </c>
      <c r="D42" s="69"/>
      <c r="E42" s="69"/>
      <c r="F42" s="69"/>
      <c r="G42" s="69"/>
      <c r="H42" s="69"/>
      <c r="I42" s="69"/>
      <c r="J42" s="69"/>
      <c r="K42" s="69"/>
      <c r="L42" s="69">
        <f>C42*0.2</f>
        <v>5297.6</v>
      </c>
      <c r="M42" s="70"/>
    </row>
    <row r="43" spans="2:32" ht="15" customHeight="1" x14ac:dyDescent="0.2">
      <c r="B43" s="148" t="s">
        <v>122</v>
      </c>
      <c r="C43" s="68">
        <v>12735</v>
      </c>
      <c r="D43" s="69"/>
      <c r="E43" s="69"/>
      <c r="F43" s="69"/>
      <c r="G43" s="69"/>
      <c r="H43" s="69"/>
      <c r="I43" s="69"/>
      <c r="J43" s="69"/>
      <c r="K43" s="69"/>
      <c r="L43" s="69">
        <f t="shared" ref="L43:L44" si="3">C43*0.2</f>
        <v>2547</v>
      </c>
      <c r="M43" s="70"/>
    </row>
    <row r="44" spans="2:32" ht="15" customHeight="1" x14ac:dyDescent="0.2">
      <c r="B44" s="149" t="s">
        <v>153</v>
      </c>
      <c r="C44" s="68">
        <v>270</v>
      </c>
      <c r="D44" s="69"/>
      <c r="E44" s="69"/>
      <c r="F44" s="69"/>
      <c r="G44" s="69"/>
      <c r="H44" s="69"/>
      <c r="I44" s="69"/>
      <c r="J44" s="69"/>
      <c r="K44" s="69"/>
      <c r="L44" s="69">
        <f t="shared" si="3"/>
        <v>54</v>
      </c>
      <c r="M44" s="70"/>
    </row>
    <row r="45" spans="2:32" ht="15" customHeight="1" x14ac:dyDescent="0.2">
      <c r="B45" s="150" t="s">
        <v>123</v>
      </c>
      <c r="C45" s="68"/>
      <c r="D45" s="69"/>
      <c r="E45" s="69"/>
      <c r="F45" s="69"/>
      <c r="G45" s="69"/>
      <c r="H45" s="69"/>
      <c r="I45" s="69"/>
      <c r="J45" s="69"/>
      <c r="K45" s="69"/>
      <c r="L45" s="69"/>
      <c r="M45" s="70"/>
    </row>
    <row r="46" spans="2:32" ht="15" customHeight="1" x14ac:dyDescent="0.2">
      <c r="B46" s="151" t="s">
        <v>125</v>
      </c>
      <c r="C46" s="68">
        <v>20807</v>
      </c>
      <c r="D46" s="69"/>
      <c r="E46" s="69"/>
      <c r="F46" s="69"/>
      <c r="G46" s="69"/>
      <c r="H46" s="69"/>
      <c r="I46" s="69"/>
      <c r="J46" s="69"/>
      <c r="K46" s="69"/>
      <c r="L46" s="69">
        <f>C46*0.2</f>
        <v>4161.4000000000005</v>
      </c>
      <c r="M46" s="70">
        <f>C46</f>
        <v>20807</v>
      </c>
    </row>
    <row r="47" spans="2:32" ht="15" customHeight="1" x14ac:dyDescent="0.2">
      <c r="B47" s="151" t="s">
        <v>124</v>
      </c>
      <c r="C47" s="68">
        <v>2126</v>
      </c>
      <c r="D47" s="69"/>
      <c r="E47" s="69"/>
      <c r="F47" s="69"/>
      <c r="G47" s="69"/>
      <c r="H47" s="69"/>
      <c r="I47" s="69"/>
      <c r="J47" s="69"/>
      <c r="K47" s="69"/>
      <c r="L47" s="69"/>
      <c r="M47" s="70"/>
    </row>
    <row r="48" spans="2:32" ht="15" customHeight="1" x14ac:dyDescent="0.2">
      <c r="B48" s="152" t="s">
        <v>155</v>
      </c>
      <c r="C48" s="68"/>
      <c r="D48" s="69"/>
      <c r="E48" s="69"/>
      <c r="F48" s="69"/>
      <c r="G48" s="69"/>
      <c r="H48" s="69"/>
      <c r="I48" s="69"/>
      <c r="J48" s="69"/>
      <c r="K48" s="69"/>
      <c r="L48" s="69"/>
      <c r="M48" s="70"/>
    </row>
    <row r="49" spans="2:13" ht="15" customHeight="1" x14ac:dyDescent="0.2">
      <c r="B49" s="151" t="s">
        <v>125</v>
      </c>
      <c r="C49" s="68">
        <v>3335</v>
      </c>
      <c r="D49" s="69"/>
      <c r="E49" s="69"/>
      <c r="F49" s="69"/>
      <c r="G49" s="69"/>
      <c r="H49" s="69"/>
      <c r="I49" s="69"/>
      <c r="J49" s="69"/>
      <c r="K49" s="69"/>
      <c r="L49" s="69"/>
      <c r="M49" s="70">
        <f>C49</f>
        <v>3335</v>
      </c>
    </row>
    <row r="50" spans="2:13" ht="15" customHeight="1" x14ac:dyDescent="0.2">
      <c r="B50" s="152" t="s">
        <v>126</v>
      </c>
      <c r="C50" s="68"/>
      <c r="D50" s="69"/>
      <c r="E50" s="69"/>
      <c r="F50" s="69"/>
      <c r="G50" s="69"/>
      <c r="H50" s="69"/>
      <c r="I50" s="69"/>
      <c r="J50" s="69"/>
      <c r="K50" s="69"/>
      <c r="L50" s="69"/>
      <c r="M50" s="70"/>
    </row>
    <row r="51" spans="2:13" ht="15" customHeight="1" x14ac:dyDescent="0.2">
      <c r="B51" s="151" t="s">
        <v>127</v>
      </c>
      <c r="C51" s="68">
        <v>2120</v>
      </c>
      <c r="D51" s="69"/>
      <c r="E51" s="69"/>
      <c r="F51" s="69"/>
      <c r="G51" s="69"/>
      <c r="H51" s="69"/>
      <c r="I51" s="69"/>
      <c r="J51" s="69"/>
      <c r="K51" s="69"/>
      <c r="L51" s="69"/>
      <c r="M51" s="70"/>
    </row>
    <row r="52" spans="2:13" ht="15" customHeight="1" x14ac:dyDescent="0.2">
      <c r="B52" s="45"/>
      <c r="C52" s="68"/>
      <c r="D52" s="69"/>
      <c r="E52" s="69"/>
      <c r="F52" s="69"/>
      <c r="G52" s="69"/>
      <c r="H52" s="69"/>
      <c r="I52" s="69"/>
      <c r="J52" s="69"/>
      <c r="K52" s="69"/>
      <c r="L52" s="69"/>
      <c r="M52" s="70"/>
    </row>
    <row r="53" spans="2:13" ht="15" customHeight="1" x14ac:dyDescent="0.2">
      <c r="B53" s="45"/>
      <c r="C53" s="68"/>
      <c r="D53" s="69"/>
      <c r="E53" s="69"/>
      <c r="F53" s="69"/>
      <c r="G53" s="69"/>
      <c r="H53" s="69"/>
      <c r="I53" s="69"/>
      <c r="J53" s="69"/>
      <c r="K53" s="69"/>
      <c r="L53" s="69"/>
      <c r="M53" s="70"/>
    </row>
    <row r="54" spans="2:13" ht="15" customHeight="1" x14ac:dyDescent="0.2">
      <c r="B54" s="45"/>
      <c r="C54" s="68"/>
      <c r="D54" s="69"/>
      <c r="E54" s="69"/>
      <c r="F54" s="69"/>
      <c r="G54" s="69"/>
      <c r="H54" s="69"/>
      <c r="I54" s="69"/>
      <c r="J54" s="69"/>
      <c r="K54" s="69"/>
      <c r="L54" s="69"/>
      <c r="M54" s="70"/>
    </row>
    <row r="55" spans="2:13" ht="15" customHeight="1" x14ac:dyDescent="0.2">
      <c r="B55" s="45"/>
      <c r="C55" s="68"/>
      <c r="D55" s="69"/>
      <c r="E55" s="69"/>
      <c r="F55" s="69"/>
      <c r="G55" s="69"/>
      <c r="H55" s="69"/>
      <c r="I55" s="69"/>
      <c r="J55" s="69"/>
      <c r="K55" s="69"/>
      <c r="L55" s="69"/>
      <c r="M55" s="70"/>
    </row>
    <row r="56" spans="2:13" ht="15" customHeight="1" x14ac:dyDescent="0.2">
      <c r="B56" s="45"/>
      <c r="C56" s="68"/>
      <c r="D56" s="69"/>
      <c r="E56" s="69"/>
      <c r="F56" s="69"/>
      <c r="G56" s="69"/>
      <c r="H56" s="69"/>
      <c r="I56" s="69"/>
      <c r="J56" s="69"/>
      <c r="K56" s="69"/>
      <c r="L56" s="69"/>
      <c r="M56" s="70"/>
    </row>
    <row r="57" spans="2:13" ht="15" customHeight="1" x14ac:dyDescent="0.2">
      <c r="B57" s="45"/>
      <c r="C57" s="68"/>
      <c r="D57" s="69"/>
      <c r="E57" s="69"/>
      <c r="F57" s="69"/>
      <c r="G57" s="69"/>
      <c r="H57" s="69"/>
      <c r="I57" s="69"/>
      <c r="J57" s="69"/>
      <c r="K57" s="69"/>
      <c r="L57" s="69"/>
      <c r="M57" s="70"/>
    </row>
    <row r="58" spans="2:13" ht="15" customHeight="1" x14ac:dyDescent="0.2">
      <c r="B58" s="45"/>
      <c r="C58" s="68"/>
      <c r="D58" s="69"/>
      <c r="E58" s="69"/>
      <c r="F58" s="69"/>
      <c r="G58" s="69"/>
      <c r="H58" s="69"/>
      <c r="I58" s="69"/>
      <c r="J58" s="69"/>
      <c r="K58" s="69"/>
      <c r="L58" s="69"/>
      <c r="M58" s="70"/>
    </row>
    <row r="59" spans="2:13" ht="15" customHeight="1" x14ac:dyDescent="0.2">
      <c r="B59" s="45"/>
      <c r="C59" s="68"/>
      <c r="D59" s="69"/>
      <c r="E59" s="69"/>
      <c r="F59" s="69"/>
      <c r="G59" s="69"/>
      <c r="H59" s="69"/>
      <c r="I59" s="69"/>
      <c r="J59" s="69"/>
      <c r="K59" s="69"/>
      <c r="L59" s="69"/>
      <c r="M59" s="70"/>
    </row>
    <row r="60" spans="2:13" ht="15" customHeight="1" x14ac:dyDescent="0.2">
      <c r="B60" s="45"/>
      <c r="C60" s="68"/>
      <c r="D60" s="69"/>
      <c r="E60" s="69"/>
      <c r="F60" s="69"/>
      <c r="G60" s="69"/>
      <c r="H60" s="69"/>
      <c r="I60" s="69"/>
      <c r="J60" s="69"/>
      <c r="K60" s="69"/>
      <c r="L60" s="69"/>
      <c r="M60" s="70"/>
    </row>
    <row r="61" spans="2:13" ht="15" customHeight="1" x14ac:dyDescent="0.2">
      <c r="B61" s="46"/>
      <c r="C61" s="71"/>
      <c r="D61" s="72"/>
      <c r="E61" s="72"/>
      <c r="F61" s="72"/>
      <c r="G61" s="72"/>
      <c r="H61" s="72"/>
      <c r="I61" s="72"/>
      <c r="J61" s="72"/>
      <c r="K61" s="72"/>
      <c r="L61" s="72"/>
      <c r="M61" s="73"/>
    </row>
    <row r="62" spans="2:13" ht="15" customHeight="1" x14ac:dyDescent="0.2">
      <c r="C62" s="9"/>
      <c r="D62" s="9"/>
      <c r="E62" s="9"/>
      <c r="F62" s="9"/>
      <c r="G62" s="9"/>
      <c r="H62" s="9"/>
      <c r="I62" s="9"/>
      <c r="J62" s="9"/>
      <c r="K62" s="9"/>
      <c r="L62" s="9"/>
      <c r="M62" s="9"/>
    </row>
    <row r="63" spans="2:13" ht="17.25" customHeight="1" x14ac:dyDescent="0.2">
      <c r="B63" s="7" t="s">
        <v>35</v>
      </c>
      <c r="C63" s="12" t="s">
        <v>5</v>
      </c>
      <c r="D63" s="192" t="str">
        <f>C3</f>
        <v>Tacoma Power</v>
      </c>
      <c r="E63" s="193"/>
      <c r="F63" s="194"/>
    </row>
    <row r="64" spans="2:13" ht="15" customHeight="1" x14ac:dyDescent="0.2">
      <c r="C64" s="12" t="s">
        <v>15</v>
      </c>
      <c r="D64" s="186">
        <v>2013</v>
      </c>
      <c r="E64" s="187"/>
      <c r="F64" s="188"/>
    </row>
    <row r="65" spans="1:32" ht="15" customHeight="1" x14ac:dyDescent="0.2">
      <c r="B65" s="12"/>
      <c r="C65" s="10"/>
      <c r="F65" s="28"/>
      <c r="G65" s="9"/>
    </row>
    <row r="66" spans="1:32" s="9" customFormat="1" ht="16.5" customHeight="1" x14ac:dyDescent="0.2">
      <c r="B66" s="7"/>
      <c r="C66" s="36" t="s">
        <v>17</v>
      </c>
      <c r="D66" s="33" t="s">
        <v>18</v>
      </c>
      <c r="E66" s="33" t="s">
        <v>19</v>
      </c>
      <c r="F66" s="33" t="s">
        <v>20</v>
      </c>
      <c r="G66" s="33" t="s">
        <v>21</v>
      </c>
      <c r="H66" s="33" t="s">
        <v>22</v>
      </c>
      <c r="I66" s="33" t="s">
        <v>23</v>
      </c>
      <c r="J66" s="33" t="s">
        <v>24</v>
      </c>
      <c r="K66" s="35" t="s">
        <v>25</v>
      </c>
      <c r="L66" s="34"/>
      <c r="M66" s="34"/>
      <c r="AF66" s="1"/>
    </row>
    <row r="67" spans="1:32" s="13" customFormat="1" ht="36" x14ac:dyDescent="0.2">
      <c r="B67" s="12"/>
      <c r="C67" s="29" t="s">
        <v>36</v>
      </c>
      <c r="D67" s="29" t="s">
        <v>27</v>
      </c>
      <c r="E67" s="29" t="s">
        <v>28</v>
      </c>
      <c r="F67" s="29" t="s">
        <v>29</v>
      </c>
      <c r="G67" s="29" t="s">
        <v>30</v>
      </c>
      <c r="H67" s="29" t="s">
        <v>47</v>
      </c>
      <c r="I67" s="29" t="s">
        <v>31</v>
      </c>
      <c r="J67" s="29" t="s">
        <v>32</v>
      </c>
      <c r="K67" s="29" t="s">
        <v>33</v>
      </c>
      <c r="L67" s="29" t="s">
        <v>37</v>
      </c>
      <c r="M67" s="29" t="s">
        <v>34</v>
      </c>
      <c r="AF67" s="9"/>
    </row>
    <row r="68" spans="1:32" ht="15" customHeight="1" x14ac:dyDescent="0.2">
      <c r="B68" s="52" t="s">
        <v>64</v>
      </c>
      <c r="C68" s="27" t="s">
        <v>9</v>
      </c>
      <c r="D68" s="27" t="s">
        <v>9</v>
      </c>
      <c r="E68" s="27" t="s">
        <v>9</v>
      </c>
      <c r="F68" s="27" t="s">
        <v>9</v>
      </c>
      <c r="G68" s="27" t="s">
        <v>9</v>
      </c>
      <c r="H68" s="27" t="s">
        <v>9</v>
      </c>
      <c r="I68" s="27" t="s">
        <v>9</v>
      </c>
      <c r="J68" s="27" t="s">
        <v>9</v>
      </c>
      <c r="K68" s="27" t="s">
        <v>9</v>
      </c>
      <c r="L68" s="27" t="s">
        <v>48</v>
      </c>
      <c r="M68" s="27" t="s">
        <v>48</v>
      </c>
      <c r="AF68" s="13"/>
    </row>
    <row r="69" spans="1:32" ht="15" customHeight="1" x14ac:dyDescent="0.2">
      <c r="A69" s="9"/>
      <c r="B69" s="139" t="s">
        <v>164</v>
      </c>
      <c r="C69" s="74"/>
      <c r="D69" s="66"/>
      <c r="E69" s="66"/>
      <c r="F69" s="66"/>
      <c r="G69" s="66"/>
      <c r="H69" s="66"/>
      <c r="I69" s="66"/>
      <c r="J69" s="66"/>
      <c r="K69" s="66"/>
      <c r="L69" s="66"/>
      <c r="M69" s="67"/>
    </row>
    <row r="70" spans="1:32" ht="15" customHeight="1" x14ac:dyDescent="0.2">
      <c r="A70" s="9"/>
      <c r="B70" s="143" t="s">
        <v>162</v>
      </c>
      <c r="C70" s="144"/>
      <c r="D70" s="145">
        <v>2139</v>
      </c>
      <c r="E70" s="145"/>
      <c r="F70" s="145"/>
      <c r="G70" s="145"/>
      <c r="H70" s="145"/>
      <c r="I70" s="145"/>
      <c r="J70" s="145"/>
      <c r="K70" s="145"/>
      <c r="L70" s="145"/>
      <c r="M70" s="146"/>
    </row>
    <row r="71" spans="1:32" ht="15" customHeight="1" x14ac:dyDescent="0.2">
      <c r="A71" s="9"/>
      <c r="B71" s="143" t="s">
        <v>163</v>
      </c>
      <c r="C71" s="144"/>
      <c r="D71" s="145">
        <v>2085</v>
      </c>
      <c r="E71" s="145"/>
      <c r="F71" s="145"/>
      <c r="G71" s="145"/>
      <c r="H71" s="145"/>
      <c r="I71" s="145"/>
      <c r="J71" s="145"/>
      <c r="K71" s="145"/>
      <c r="L71" s="145"/>
      <c r="M71" s="146"/>
    </row>
    <row r="72" spans="1:32" ht="15" customHeight="1" x14ac:dyDescent="0.2">
      <c r="A72" s="9"/>
      <c r="B72" s="140" t="s">
        <v>159</v>
      </c>
      <c r="C72" s="76"/>
      <c r="D72" s="69">
        <v>2077</v>
      </c>
      <c r="E72" s="69"/>
      <c r="F72" s="69"/>
      <c r="G72" s="69"/>
      <c r="H72" s="69"/>
      <c r="I72" s="69"/>
      <c r="J72" s="69"/>
      <c r="K72" s="69"/>
      <c r="L72" s="69"/>
      <c r="M72" s="70"/>
    </row>
    <row r="73" spans="1:32" ht="15" customHeight="1" x14ac:dyDescent="0.2">
      <c r="A73" s="9"/>
      <c r="B73" s="140" t="s">
        <v>160</v>
      </c>
      <c r="C73" s="76"/>
      <c r="D73" s="69">
        <v>5338</v>
      </c>
      <c r="E73" s="69"/>
      <c r="F73" s="69"/>
      <c r="G73" s="69"/>
      <c r="H73" s="69"/>
      <c r="I73" s="69"/>
      <c r="J73" s="69"/>
      <c r="K73" s="69"/>
      <c r="L73" s="69"/>
      <c r="M73" s="70"/>
    </row>
    <row r="74" spans="1:32" ht="15" customHeight="1" x14ac:dyDescent="0.2">
      <c r="A74" s="9"/>
      <c r="B74" s="140" t="s">
        <v>161</v>
      </c>
      <c r="C74" s="76"/>
      <c r="D74" s="72">
        <v>8173</v>
      </c>
      <c r="E74" s="69"/>
      <c r="F74" s="69"/>
      <c r="G74" s="69"/>
      <c r="H74" s="69"/>
      <c r="I74" s="69"/>
      <c r="J74" s="69"/>
      <c r="K74" s="69"/>
      <c r="L74" s="69"/>
      <c r="M74" s="70"/>
    </row>
    <row r="75" spans="1:32" ht="15" customHeight="1" x14ac:dyDescent="0.2">
      <c r="B75" s="141" t="s">
        <v>156</v>
      </c>
      <c r="C75" s="76"/>
      <c r="D75" s="145">
        <v>19812</v>
      </c>
      <c r="E75" s="69"/>
      <c r="F75" s="69"/>
      <c r="G75" s="69"/>
      <c r="H75" s="69"/>
      <c r="I75" s="69"/>
      <c r="J75" s="69"/>
      <c r="K75" s="69"/>
      <c r="L75" s="69"/>
      <c r="M75" s="70"/>
    </row>
    <row r="76" spans="1:32" ht="15" customHeight="1" x14ac:dyDescent="0.2">
      <c r="B76" s="142"/>
      <c r="C76" s="76"/>
      <c r="D76" s="69"/>
      <c r="E76" s="69"/>
      <c r="F76" s="69"/>
      <c r="G76" s="69"/>
      <c r="H76" s="69"/>
      <c r="I76" s="69"/>
      <c r="J76" s="69"/>
      <c r="K76" s="69"/>
      <c r="L76" s="69"/>
      <c r="M76" s="70"/>
    </row>
    <row r="77" spans="1:32" ht="15" customHeight="1" x14ac:dyDescent="0.2">
      <c r="B77" s="142" t="s">
        <v>154</v>
      </c>
      <c r="C77" s="76"/>
      <c r="D77" s="69"/>
      <c r="E77" s="69"/>
      <c r="F77" s="69"/>
      <c r="G77" s="69"/>
      <c r="H77" s="69"/>
      <c r="I77" s="69"/>
      <c r="J77" s="69"/>
      <c r="K77" s="69"/>
      <c r="L77" s="69"/>
      <c r="M77" s="70"/>
    </row>
    <row r="78" spans="1:32" ht="15" customHeight="1" x14ac:dyDescent="0.2">
      <c r="B78" s="143" t="s">
        <v>157</v>
      </c>
      <c r="C78" s="76"/>
      <c r="D78" s="69">
        <v>36202</v>
      </c>
      <c r="E78" s="69"/>
      <c r="F78" s="69"/>
      <c r="G78" s="69"/>
      <c r="H78" s="69"/>
      <c r="I78" s="69"/>
      <c r="J78" s="69"/>
      <c r="K78" s="69"/>
      <c r="L78" s="69"/>
      <c r="M78" s="70"/>
    </row>
    <row r="79" spans="1:32" ht="15" customHeight="1" x14ac:dyDescent="0.2">
      <c r="B79" s="140" t="s">
        <v>158</v>
      </c>
      <c r="C79" s="76"/>
      <c r="D79" s="72">
        <v>34576</v>
      </c>
      <c r="E79" s="69"/>
      <c r="F79" s="69"/>
      <c r="G79" s="69"/>
      <c r="H79" s="69"/>
      <c r="I79" s="69"/>
      <c r="J79" s="69"/>
      <c r="K79" s="69"/>
      <c r="L79" s="69"/>
      <c r="M79" s="70"/>
    </row>
    <row r="80" spans="1:32" ht="15" customHeight="1" x14ac:dyDescent="0.2">
      <c r="B80" s="141" t="s">
        <v>156</v>
      </c>
      <c r="C80" s="76"/>
      <c r="D80" s="145">
        <v>70778</v>
      </c>
      <c r="E80" s="69"/>
      <c r="F80" s="69"/>
      <c r="G80" s="69"/>
      <c r="H80" s="69"/>
      <c r="I80" s="69"/>
      <c r="J80" s="69"/>
      <c r="K80" s="69"/>
      <c r="L80" s="69"/>
      <c r="M80" s="70"/>
    </row>
    <row r="81" spans="2:13" ht="15" customHeight="1" x14ac:dyDescent="0.2">
      <c r="B81" s="47"/>
      <c r="C81" s="76"/>
      <c r="D81" s="69"/>
      <c r="E81" s="69"/>
      <c r="F81" s="69"/>
      <c r="G81" s="69"/>
      <c r="H81" s="69"/>
      <c r="I81" s="69"/>
      <c r="J81" s="69"/>
      <c r="K81" s="69"/>
      <c r="L81" s="69"/>
      <c r="M81" s="70"/>
    </row>
    <row r="82" spans="2:13" ht="15" customHeight="1" x14ac:dyDescent="0.2">
      <c r="B82" s="47"/>
      <c r="C82" s="76"/>
      <c r="D82" s="69"/>
      <c r="E82" s="69"/>
      <c r="F82" s="69"/>
      <c r="G82" s="69"/>
      <c r="H82" s="69"/>
      <c r="I82" s="69"/>
      <c r="J82" s="69"/>
      <c r="K82" s="69"/>
      <c r="L82" s="69"/>
      <c r="M82" s="70"/>
    </row>
    <row r="83" spans="2:13" ht="15" customHeight="1" x14ac:dyDescent="0.2">
      <c r="B83" s="47"/>
      <c r="C83" s="76"/>
      <c r="D83" s="69"/>
      <c r="E83" s="69"/>
      <c r="F83" s="69"/>
      <c r="G83" s="69"/>
      <c r="H83" s="69"/>
      <c r="I83" s="69"/>
      <c r="J83" s="69"/>
      <c r="K83" s="69"/>
      <c r="L83" s="69"/>
      <c r="M83" s="70"/>
    </row>
    <row r="84" spans="2:13" ht="15" customHeight="1" x14ac:dyDescent="0.2">
      <c r="B84" s="47"/>
      <c r="C84" s="76"/>
      <c r="D84" s="69"/>
      <c r="E84" s="69"/>
      <c r="F84" s="69"/>
      <c r="G84" s="69"/>
      <c r="H84" s="69"/>
      <c r="I84" s="69"/>
      <c r="J84" s="69"/>
      <c r="K84" s="69"/>
      <c r="L84" s="69"/>
      <c r="M84" s="70"/>
    </row>
    <row r="85" spans="2:13" ht="15" customHeight="1" x14ac:dyDescent="0.2">
      <c r="B85" s="47"/>
      <c r="C85" s="76"/>
      <c r="D85" s="69"/>
      <c r="E85" s="69"/>
      <c r="F85" s="69"/>
      <c r="G85" s="69"/>
      <c r="H85" s="69"/>
      <c r="I85" s="69"/>
      <c r="J85" s="69"/>
      <c r="K85" s="69"/>
      <c r="L85" s="69"/>
      <c r="M85" s="70"/>
    </row>
    <row r="86" spans="2:13" ht="15" customHeight="1" x14ac:dyDescent="0.2">
      <c r="B86" s="47"/>
      <c r="C86" s="76"/>
      <c r="D86" s="69"/>
      <c r="E86" s="69"/>
      <c r="F86" s="69"/>
      <c r="G86" s="69"/>
      <c r="H86" s="69"/>
      <c r="I86" s="69"/>
      <c r="J86" s="69"/>
      <c r="K86" s="69"/>
      <c r="L86" s="69"/>
      <c r="M86" s="70"/>
    </row>
    <row r="87" spans="2:13" ht="15" customHeight="1" x14ac:dyDescent="0.2">
      <c r="B87" s="47"/>
      <c r="C87" s="76"/>
      <c r="D87" s="69"/>
      <c r="E87" s="69"/>
      <c r="F87" s="69"/>
      <c r="G87" s="69"/>
      <c r="H87" s="69"/>
      <c r="I87" s="69"/>
      <c r="J87" s="69"/>
      <c r="K87" s="69"/>
      <c r="L87" s="69"/>
      <c r="M87" s="70"/>
    </row>
    <row r="88" spans="2:13" ht="15" customHeight="1" x14ac:dyDescent="0.2">
      <c r="B88" s="47"/>
      <c r="C88" s="76"/>
      <c r="D88" s="69"/>
      <c r="E88" s="69"/>
      <c r="F88" s="69"/>
      <c r="G88" s="69"/>
      <c r="H88" s="69"/>
      <c r="I88" s="69"/>
      <c r="J88" s="69"/>
      <c r="K88" s="69"/>
      <c r="L88" s="69"/>
      <c r="M88" s="70"/>
    </row>
    <row r="89" spans="2:13" ht="15" customHeight="1" x14ac:dyDescent="0.2">
      <c r="B89" s="47"/>
      <c r="C89" s="76"/>
      <c r="D89" s="69"/>
      <c r="E89" s="69"/>
      <c r="F89" s="69"/>
      <c r="G89" s="69"/>
      <c r="H89" s="69"/>
      <c r="I89" s="69"/>
      <c r="J89" s="69"/>
      <c r="K89" s="69"/>
      <c r="L89" s="69"/>
      <c r="M89" s="70"/>
    </row>
    <row r="90" spans="2:13" ht="15" customHeight="1" x14ac:dyDescent="0.2">
      <c r="B90" s="47"/>
      <c r="C90" s="76"/>
      <c r="D90" s="69"/>
      <c r="E90" s="69"/>
      <c r="F90" s="69"/>
      <c r="G90" s="69"/>
      <c r="H90" s="69"/>
      <c r="I90" s="69"/>
      <c r="J90" s="69"/>
      <c r="K90" s="69"/>
      <c r="L90" s="69"/>
      <c r="M90" s="70"/>
    </row>
    <row r="91" spans="2:13" ht="15" customHeight="1" x14ac:dyDescent="0.2">
      <c r="B91" s="47"/>
      <c r="C91" s="76"/>
      <c r="D91" s="69"/>
      <c r="E91" s="69"/>
      <c r="F91" s="69"/>
      <c r="G91" s="69"/>
      <c r="H91" s="69"/>
      <c r="I91" s="69"/>
      <c r="J91" s="69"/>
      <c r="K91" s="69"/>
      <c r="L91" s="69"/>
      <c r="M91" s="70"/>
    </row>
    <row r="92" spans="2:13" ht="15" customHeight="1" x14ac:dyDescent="0.2">
      <c r="B92" s="48"/>
      <c r="C92" s="77"/>
      <c r="D92" s="72"/>
      <c r="E92" s="72"/>
      <c r="F92" s="72"/>
      <c r="G92" s="72"/>
      <c r="H92" s="72"/>
      <c r="I92" s="72"/>
      <c r="J92" s="72"/>
      <c r="K92" s="72"/>
      <c r="L92" s="72"/>
      <c r="M92" s="73"/>
    </row>
    <row r="93" spans="2:13" ht="15" customHeight="1" x14ac:dyDescent="0.2"/>
    <row r="94" spans="2:13" ht="15" customHeight="1" x14ac:dyDescent="0.2">
      <c r="B94" s="13"/>
      <c r="C94" s="12" t="s">
        <v>5</v>
      </c>
      <c r="D94" s="192" t="str">
        <f>C3</f>
        <v>Tacoma Power</v>
      </c>
      <c r="E94" s="193"/>
      <c r="F94" s="194"/>
    </row>
    <row r="95" spans="2:13" ht="15" customHeight="1" x14ac:dyDescent="0.2">
      <c r="C95" s="12" t="s">
        <v>62</v>
      </c>
      <c r="D95" s="186">
        <v>2013</v>
      </c>
      <c r="E95" s="187"/>
      <c r="F95" s="188"/>
    </row>
    <row r="96" spans="2:13" ht="15" customHeight="1" x14ac:dyDescent="0.2">
      <c r="B96" s="13" t="s">
        <v>41</v>
      </c>
      <c r="C96" s="12"/>
      <c r="D96" s="104"/>
    </row>
    <row r="97" spans="2:32" ht="15" customHeight="1" x14ac:dyDescent="0.2">
      <c r="B97" s="30"/>
      <c r="C97" s="30"/>
      <c r="D97" s="30"/>
      <c r="E97" s="30"/>
      <c r="F97" s="30"/>
      <c r="G97" s="30"/>
      <c r="H97" s="30"/>
      <c r="I97" s="30"/>
      <c r="J97" s="30"/>
      <c r="K97" s="30"/>
    </row>
    <row r="98" spans="2:32" ht="15" customHeight="1" x14ac:dyDescent="0.2">
      <c r="B98" s="30"/>
      <c r="C98" s="30"/>
      <c r="D98" s="30"/>
      <c r="E98" s="30"/>
      <c r="F98" s="30"/>
      <c r="G98" s="30"/>
      <c r="H98" s="30"/>
      <c r="I98" s="30"/>
      <c r="J98" s="30"/>
      <c r="K98" s="30"/>
    </row>
    <row r="99" spans="2:32" s="9" customFormat="1" ht="15" customHeight="1" x14ac:dyDescent="0.2">
      <c r="B99" s="30"/>
      <c r="C99" s="30"/>
      <c r="D99" s="30"/>
      <c r="E99" s="30"/>
      <c r="F99" s="30"/>
      <c r="G99" s="30"/>
      <c r="H99" s="30"/>
      <c r="I99" s="30"/>
      <c r="J99" s="30"/>
      <c r="K99" s="30"/>
      <c r="AF99" s="1"/>
    </row>
    <row r="100" spans="2:32" s="9" customFormat="1" ht="15" customHeight="1" x14ac:dyDescent="0.2">
      <c r="B100" s="30"/>
      <c r="C100" s="30"/>
      <c r="D100" s="30"/>
      <c r="E100" s="30"/>
      <c r="F100" s="30"/>
      <c r="G100" s="30"/>
      <c r="H100" s="30"/>
      <c r="I100" s="30"/>
      <c r="J100" s="30"/>
      <c r="K100" s="30"/>
    </row>
    <row r="101" spans="2:32" s="9" customFormat="1" x14ac:dyDescent="0.2">
      <c r="B101" s="30"/>
      <c r="C101" s="30"/>
      <c r="D101" s="30"/>
      <c r="E101" s="30"/>
      <c r="F101" s="30"/>
      <c r="G101" s="30"/>
      <c r="H101" s="30"/>
      <c r="I101" s="30"/>
      <c r="J101" s="30"/>
      <c r="K101" s="30"/>
    </row>
    <row r="102" spans="2:32" s="9" customFormat="1" x14ac:dyDescent="0.2">
      <c r="B102" s="30"/>
      <c r="C102" s="30"/>
      <c r="D102" s="30"/>
      <c r="E102" s="30"/>
      <c r="F102" s="30"/>
      <c r="G102" s="30"/>
      <c r="H102" s="30"/>
      <c r="I102" s="30"/>
      <c r="J102" s="30"/>
      <c r="K102" s="30"/>
    </row>
    <row r="103" spans="2:32" s="9" customFormat="1" x14ac:dyDescent="0.2">
      <c r="B103" s="30"/>
      <c r="C103" s="30"/>
      <c r="D103" s="30"/>
      <c r="E103" s="30"/>
      <c r="F103" s="30"/>
      <c r="G103" s="30"/>
      <c r="H103" s="30"/>
      <c r="I103" s="30"/>
      <c r="J103" s="30"/>
      <c r="K103" s="30"/>
    </row>
    <row r="104" spans="2:32" x14ac:dyDescent="0.2">
      <c r="B104" s="30"/>
      <c r="C104" s="30"/>
      <c r="D104" s="30"/>
      <c r="E104" s="30"/>
      <c r="F104" s="30"/>
      <c r="G104" s="30"/>
      <c r="H104" s="30"/>
      <c r="I104" s="30"/>
      <c r="J104" s="30"/>
      <c r="K104" s="30"/>
      <c r="AF104" s="9"/>
    </row>
    <row r="105" spans="2:32" x14ac:dyDescent="0.2">
      <c r="B105" s="30"/>
      <c r="C105" s="30"/>
      <c r="D105" s="30"/>
      <c r="E105" s="30"/>
      <c r="F105" s="30"/>
      <c r="G105" s="30"/>
      <c r="H105" s="30"/>
      <c r="I105" s="30"/>
      <c r="J105" s="30"/>
      <c r="K105" s="30"/>
    </row>
    <row r="106" spans="2:32" x14ac:dyDescent="0.2">
      <c r="B106" s="30"/>
      <c r="C106" s="30"/>
      <c r="D106" s="30"/>
      <c r="E106" s="30"/>
      <c r="F106" s="30"/>
      <c r="G106" s="30"/>
      <c r="H106" s="30"/>
      <c r="I106" s="30"/>
      <c r="J106" s="30"/>
      <c r="K106" s="30"/>
    </row>
    <row r="107" spans="2:32" x14ac:dyDescent="0.2">
      <c r="B107" s="30"/>
      <c r="C107" s="30"/>
      <c r="D107" s="30"/>
      <c r="E107" s="30"/>
      <c r="F107" s="30"/>
      <c r="G107" s="30"/>
      <c r="H107" s="30"/>
      <c r="I107" s="30"/>
      <c r="J107" s="30"/>
      <c r="K107" s="30"/>
    </row>
    <row r="108" spans="2:32" x14ac:dyDescent="0.2">
      <c r="B108" s="30"/>
      <c r="C108" s="30"/>
      <c r="D108" s="30"/>
      <c r="E108" s="30"/>
      <c r="F108" s="30"/>
      <c r="G108" s="30"/>
      <c r="H108" s="30"/>
      <c r="I108" s="30"/>
      <c r="J108" s="30"/>
      <c r="K108" s="30"/>
    </row>
    <row r="109" spans="2:32" x14ac:dyDescent="0.2">
      <c r="B109" s="30"/>
      <c r="C109" s="30"/>
      <c r="D109" s="30"/>
      <c r="E109" s="30"/>
      <c r="F109" s="30"/>
      <c r="G109" s="30"/>
      <c r="H109" s="30"/>
      <c r="I109" s="30"/>
      <c r="J109" s="30"/>
      <c r="K109" s="30"/>
    </row>
    <row r="110" spans="2:32" x14ac:dyDescent="0.2">
      <c r="B110" s="30"/>
      <c r="C110" s="30"/>
      <c r="D110" s="30"/>
      <c r="E110" s="30"/>
      <c r="F110" s="30"/>
      <c r="G110" s="30"/>
      <c r="H110" s="30"/>
      <c r="I110" s="30"/>
      <c r="J110" s="30"/>
      <c r="K110" s="30"/>
    </row>
    <row r="111" spans="2:32" x14ac:dyDescent="0.2">
      <c r="B111" s="30"/>
      <c r="C111" s="30"/>
      <c r="D111" s="30"/>
      <c r="E111" s="30"/>
      <c r="F111" s="30"/>
      <c r="G111" s="30"/>
      <c r="H111" s="30"/>
      <c r="I111" s="30"/>
      <c r="J111" s="30"/>
      <c r="K111" s="30"/>
    </row>
    <row r="112" spans="2:32" x14ac:dyDescent="0.2">
      <c r="B112" s="30"/>
      <c r="C112" s="30"/>
      <c r="D112" s="30"/>
      <c r="E112" s="30"/>
      <c r="F112" s="30"/>
      <c r="G112" s="30"/>
      <c r="H112" s="30"/>
      <c r="I112" s="30"/>
      <c r="J112" s="30"/>
      <c r="K112" s="30"/>
    </row>
    <row r="113" spans="2:11" x14ac:dyDescent="0.2">
      <c r="B113" s="30"/>
      <c r="C113" s="30"/>
      <c r="D113" s="30"/>
      <c r="E113" s="30"/>
      <c r="F113" s="30"/>
      <c r="G113" s="30"/>
      <c r="H113" s="30"/>
      <c r="I113" s="30"/>
      <c r="J113" s="30"/>
      <c r="K113" s="30"/>
    </row>
    <row r="114" spans="2:11" x14ac:dyDescent="0.2">
      <c r="B114" s="30"/>
      <c r="C114" s="30"/>
      <c r="D114" s="30"/>
      <c r="E114" s="30"/>
      <c r="F114" s="30"/>
      <c r="G114" s="30"/>
      <c r="H114" s="30"/>
      <c r="I114" s="30"/>
      <c r="J114" s="30"/>
      <c r="K114" s="30"/>
    </row>
    <row r="115" spans="2:11" x14ac:dyDescent="0.2">
      <c r="B115" s="30"/>
      <c r="C115" s="30"/>
      <c r="D115" s="30"/>
      <c r="E115" s="30"/>
      <c r="F115" s="30"/>
      <c r="G115" s="30"/>
      <c r="H115" s="30"/>
      <c r="I115" s="30"/>
      <c r="J115" s="30"/>
      <c r="K115" s="30"/>
    </row>
    <row r="116" spans="2:11" x14ac:dyDescent="0.2">
      <c r="B116" s="30"/>
      <c r="C116" s="30"/>
      <c r="D116" s="30"/>
      <c r="E116" s="30"/>
      <c r="F116" s="30"/>
      <c r="G116" s="30"/>
      <c r="H116" s="30"/>
      <c r="I116" s="30"/>
      <c r="J116" s="30"/>
      <c r="K116" s="30"/>
    </row>
    <row r="117" spans="2:11" x14ac:dyDescent="0.2">
      <c r="B117" s="30"/>
      <c r="C117" s="30"/>
      <c r="D117" s="30"/>
      <c r="E117" s="30"/>
      <c r="F117" s="30"/>
      <c r="G117" s="30"/>
      <c r="H117" s="30"/>
      <c r="I117" s="30"/>
      <c r="J117" s="30"/>
      <c r="K117" s="30"/>
    </row>
    <row r="118" spans="2:11" x14ac:dyDescent="0.2">
      <c r="B118" s="30"/>
      <c r="C118" s="30"/>
      <c r="D118" s="30"/>
      <c r="E118" s="30"/>
      <c r="F118" s="30"/>
      <c r="G118" s="30"/>
      <c r="H118" s="30"/>
      <c r="I118" s="30"/>
      <c r="J118" s="30"/>
      <c r="K118" s="30"/>
    </row>
    <row r="119" spans="2:11" x14ac:dyDescent="0.2">
      <c r="B119" s="30"/>
      <c r="C119" s="30"/>
      <c r="D119" s="30"/>
      <c r="E119" s="30"/>
      <c r="F119" s="30"/>
      <c r="G119" s="30"/>
      <c r="H119" s="30"/>
      <c r="I119" s="30"/>
      <c r="J119" s="30"/>
      <c r="K119" s="30"/>
    </row>
    <row r="120" spans="2:11" x14ac:dyDescent="0.2">
      <c r="B120" s="30"/>
      <c r="C120" s="30"/>
      <c r="D120" s="30"/>
      <c r="E120" s="30"/>
      <c r="F120" s="30"/>
      <c r="G120" s="30"/>
      <c r="H120" s="30"/>
      <c r="I120" s="30"/>
      <c r="J120" s="30"/>
      <c r="K120" s="30"/>
    </row>
    <row r="121" spans="2:11" x14ac:dyDescent="0.2">
      <c r="B121" s="30"/>
      <c r="C121" s="30"/>
      <c r="D121" s="30"/>
      <c r="E121" s="30"/>
      <c r="F121" s="30"/>
      <c r="G121" s="30"/>
      <c r="H121" s="30"/>
      <c r="I121" s="30"/>
      <c r="J121" s="30"/>
      <c r="K121" s="30"/>
    </row>
    <row r="122" spans="2:11" x14ac:dyDescent="0.2">
      <c r="B122" s="30"/>
      <c r="C122" s="30"/>
      <c r="D122" s="30"/>
      <c r="E122" s="30"/>
      <c r="F122" s="30"/>
      <c r="G122" s="30"/>
      <c r="H122" s="30"/>
      <c r="I122" s="30"/>
      <c r="J122" s="30"/>
      <c r="K122" s="30"/>
    </row>
    <row r="123" spans="2:11" x14ac:dyDescent="0.2">
      <c r="B123" s="30"/>
      <c r="C123" s="30"/>
      <c r="D123" s="30"/>
      <c r="E123" s="30"/>
      <c r="F123" s="30"/>
      <c r="G123" s="30"/>
      <c r="H123" s="30"/>
      <c r="I123" s="30"/>
      <c r="J123" s="30"/>
      <c r="K123" s="30"/>
    </row>
    <row r="124" spans="2:11" x14ac:dyDescent="0.2">
      <c r="B124" s="30"/>
      <c r="C124" s="30"/>
      <c r="D124" s="30"/>
      <c r="E124" s="30"/>
      <c r="F124" s="30"/>
      <c r="G124" s="30"/>
      <c r="H124" s="30"/>
      <c r="I124" s="30"/>
      <c r="J124" s="30"/>
      <c r="K124" s="30"/>
    </row>
    <row r="125" spans="2:11" x14ac:dyDescent="0.2">
      <c r="B125" s="30"/>
      <c r="C125" s="30"/>
      <c r="D125" s="30"/>
      <c r="E125" s="30"/>
      <c r="F125" s="30"/>
      <c r="G125" s="30"/>
      <c r="H125" s="30"/>
      <c r="I125" s="30"/>
      <c r="J125" s="30"/>
      <c r="K125" s="30"/>
    </row>
    <row r="126" spans="2:11" x14ac:dyDescent="0.2">
      <c r="B126" s="30"/>
      <c r="C126" s="30"/>
      <c r="D126" s="30"/>
      <c r="E126" s="30"/>
      <c r="F126" s="30"/>
      <c r="G126" s="30"/>
      <c r="H126" s="30"/>
      <c r="I126" s="30"/>
      <c r="J126" s="30"/>
      <c r="K126" s="30"/>
    </row>
    <row r="127" spans="2:11" x14ac:dyDescent="0.2">
      <c r="B127" s="30"/>
      <c r="C127" s="30"/>
      <c r="D127" s="30"/>
      <c r="E127" s="30"/>
      <c r="F127" s="30"/>
      <c r="G127" s="30"/>
      <c r="H127" s="30"/>
      <c r="I127" s="30"/>
      <c r="J127" s="30"/>
      <c r="K127" s="30"/>
    </row>
  </sheetData>
  <mergeCells count="35">
    <mergeCell ref="D95:F95"/>
    <mergeCell ref="B21:C21"/>
    <mergeCell ref="D21:E21"/>
    <mergeCell ref="B24:I24"/>
    <mergeCell ref="D33:F33"/>
    <mergeCell ref="D34:F34"/>
    <mergeCell ref="B36:E36"/>
    <mergeCell ref="D63:F63"/>
    <mergeCell ref="D64:F64"/>
    <mergeCell ref="D94:F94"/>
    <mergeCell ref="D22:E22"/>
    <mergeCell ref="B16:C16"/>
    <mergeCell ref="D16:E16"/>
    <mergeCell ref="G16:K16"/>
    <mergeCell ref="B20:C20"/>
    <mergeCell ref="D20:E20"/>
    <mergeCell ref="G20:K20"/>
    <mergeCell ref="B19:C19"/>
    <mergeCell ref="D19:E19"/>
    <mergeCell ref="G19:K19"/>
    <mergeCell ref="B17:C17"/>
    <mergeCell ref="D17:E17"/>
    <mergeCell ref="G17:K17"/>
    <mergeCell ref="B18:C18"/>
    <mergeCell ref="D18:E18"/>
    <mergeCell ref="G18:K18"/>
    <mergeCell ref="C9:E9"/>
    <mergeCell ref="C15:E15"/>
    <mergeCell ref="J15:L15"/>
    <mergeCell ref="C3:E3"/>
    <mergeCell ref="I3:J3"/>
    <mergeCell ref="C4:E4"/>
    <mergeCell ref="C5:E5"/>
    <mergeCell ref="C6:E6"/>
    <mergeCell ref="C7:E7"/>
  </mergeCells>
  <hyperlinks>
    <hyperlink ref="C7" r:id="rId1"/>
  </hyperlinks>
  <pageMargins left="0.25" right="0.25" top="0.75" bottom="0.75" header="0.3" footer="0.3"/>
  <pageSetup paperSize="5" scale="95" fitToHeight="4" orientation="landscape" r:id="rId2"/>
  <rowBreaks count="3" manualBreakCount="3">
    <brk id="31" max="12" man="1"/>
    <brk id="61" max="12" man="1"/>
    <brk id="93"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29"/>
  <sheetViews>
    <sheetView view="pageBreakPreview" topLeftCell="A49" zoomScaleNormal="100" zoomScaleSheetLayoutView="100" workbookViewId="0">
      <selection activeCell="F59" sqref="F59"/>
    </sheetView>
  </sheetViews>
  <sheetFormatPr defaultRowHeight="12.75" x14ac:dyDescent="0.2"/>
  <cols>
    <col min="1" max="1" width="2.7109375" style="1" customWidth="1"/>
    <col min="2" max="2" width="39.5703125" style="1" customWidth="1"/>
    <col min="3" max="5" width="10.7109375" style="1" customWidth="1"/>
    <col min="6" max="6" width="13.5703125" style="1" customWidth="1"/>
    <col min="7" max="9" width="10.7109375" style="1" customWidth="1"/>
    <col min="10" max="10" width="12.140625" style="1" customWidth="1"/>
    <col min="11" max="11" width="10.7109375" style="1" customWidth="1"/>
    <col min="12" max="12" width="16.5703125" style="1" customWidth="1"/>
    <col min="13" max="13" width="18.42578125" style="1" customWidth="1"/>
    <col min="14" max="14" width="10.5703125" style="1" customWidth="1"/>
    <col min="15" max="15" width="10.7109375" style="1" customWidth="1"/>
    <col min="16" max="16384" width="9.140625" style="1"/>
  </cols>
  <sheetData>
    <row r="1" spans="2:32" s="9" customFormat="1" ht="19.5" x14ac:dyDescent="0.4">
      <c r="B1" s="109" t="s">
        <v>87</v>
      </c>
      <c r="AA1" s="102" t="s">
        <v>75</v>
      </c>
      <c r="AF1" s="96"/>
    </row>
    <row r="2" spans="2:32" ht="14.25" x14ac:dyDescent="0.2">
      <c r="B2" s="30"/>
      <c r="AA2" s="103" t="s">
        <v>76</v>
      </c>
      <c r="AF2" s="94"/>
    </row>
    <row r="3" spans="2:32" ht="15" customHeight="1" x14ac:dyDescent="0.2">
      <c r="B3" s="3" t="s">
        <v>5</v>
      </c>
      <c r="C3" s="153" t="s">
        <v>59</v>
      </c>
      <c r="D3" s="177"/>
      <c r="E3" s="177"/>
      <c r="G3" s="7"/>
      <c r="H3" s="9"/>
      <c r="I3" s="168"/>
      <c r="J3" s="168"/>
      <c r="AA3" s="103" t="s">
        <v>77</v>
      </c>
      <c r="AF3" s="94"/>
    </row>
    <row r="4" spans="2:32" ht="15" customHeight="1" thickBot="1" x14ac:dyDescent="0.3">
      <c r="B4" s="4" t="s">
        <v>0</v>
      </c>
      <c r="C4" s="155"/>
      <c r="D4" s="179"/>
      <c r="E4" s="179"/>
      <c r="F4" s="5"/>
      <c r="G4" s="100"/>
      <c r="H4" s="101"/>
      <c r="I4" s="101"/>
      <c r="J4" s="101"/>
      <c r="AA4" s="103" t="s">
        <v>78</v>
      </c>
      <c r="AF4" s="95"/>
    </row>
    <row r="5" spans="2:32" ht="15" customHeight="1" x14ac:dyDescent="0.2">
      <c r="B5" s="6" t="s">
        <v>1</v>
      </c>
      <c r="C5" s="155"/>
      <c r="D5" s="179"/>
      <c r="E5" s="179"/>
      <c r="F5" s="8"/>
    </row>
    <row r="6" spans="2:32" ht="15" customHeight="1" x14ac:dyDescent="0.2">
      <c r="B6" s="6" t="s">
        <v>2</v>
      </c>
      <c r="C6" s="155"/>
      <c r="D6" s="179"/>
      <c r="E6" s="179"/>
      <c r="F6" s="8"/>
    </row>
    <row r="7" spans="2:32" ht="15" customHeight="1" x14ac:dyDescent="0.2">
      <c r="B7" s="6" t="s">
        <v>3</v>
      </c>
      <c r="C7" s="158"/>
      <c r="D7" s="180"/>
      <c r="E7" s="180"/>
      <c r="F7" s="8"/>
    </row>
    <row r="8" spans="2:32" ht="15" customHeight="1" x14ac:dyDescent="0.2">
      <c r="B8" s="6"/>
      <c r="C8" s="93"/>
      <c r="D8" s="30"/>
      <c r="E8" s="30"/>
      <c r="F8" s="8"/>
    </row>
    <row r="9" spans="2:32" ht="15" customHeight="1" x14ac:dyDescent="0.2">
      <c r="B9" s="6"/>
      <c r="C9" s="171" t="s">
        <v>74</v>
      </c>
      <c r="D9" s="172"/>
      <c r="E9" s="173"/>
      <c r="F9" s="8"/>
    </row>
    <row r="10" spans="2:32" ht="15" customHeight="1" x14ac:dyDescent="0.2">
      <c r="B10" s="6"/>
      <c r="C10" s="93"/>
      <c r="D10" s="30"/>
      <c r="E10" s="30"/>
      <c r="F10" s="8"/>
    </row>
    <row r="11" spans="2:32" s="97" customFormat="1" ht="18" customHeight="1" x14ac:dyDescent="0.25">
      <c r="B11" s="108" t="s">
        <v>79</v>
      </c>
      <c r="C11" s="103" t="s">
        <v>83</v>
      </c>
      <c r="D11" s="98"/>
      <c r="E11" s="98"/>
      <c r="F11" s="99"/>
    </row>
    <row r="12" spans="2:32" ht="17.45" customHeight="1" x14ac:dyDescent="0.2">
      <c r="B12" s="108"/>
      <c r="C12" s="103" t="s">
        <v>77</v>
      </c>
      <c r="D12" s="30"/>
      <c r="E12" s="30"/>
      <c r="F12" s="8"/>
    </row>
    <row r="13" spans="2:32" ht="15.6" customHeight="1" x14ac:dyDescent="0.2">
      <c r="B13" s="108"/>
      <c r="C13" s="103" t="s">
        <v>82</v>
      </c>
      <c r="D13" s="30"/>
      <c r="E13" s="30"/>
      <c r="F13" s="8"/>
    </row>
    <row r="14" spans="2:32" ht="15" customHeight="1" x14ac:dyDescent="0.2">
      <c r="B14" s="30"/>
      <c r="C14" s="30"/>
      <c r="D14" s="30"/>
      <c r="E14" s="30"/>
      <c r="F14" s="30"/>
      <c r="J14" s="9"/>
      <c r="K14" s="9"/>
      <c r="L14" s="9"/>
    </row>
    <row r="15" spans="2:32" ht="15" customHeight="1" x14ac:dyDescent="0.2">
      <c r="B15" s="88"/>
      <c r="C15" s="174" t="s">
        <v>57</v>
      </c>
      <c r="D15" s="175"/>
      <c r="E15" s="176"/>
      <c r="F15" s="10"/>
      <c r="G15" s="11"/>
      <c r="H15" s="11"/>
      <c r="I15" s="9"/>
      <c r="J15" s="168"/>
      <c r="K15" s="168"/>
      <c r="L15" s="168"/>
    </row>
    <row r="16" spans="2:32" ht="17.45" customHeight="1" x14ac:dyDescent="0.2">
      <c r="B16" s="181" t="s">
        <v>16</v>
      </c>
      <c r="C16" s="181"/>
      <c r="D16" s="182">
        <v>1886814</v>
      </c>
      <c r="E16" s="182"/>
      <c r="G16" s="181"/>
      <c r="H16" s="181"/>
      <c r="I16" s="181"/>
      <c r="J16" s="181"/>
      <c r="K16" s="181"/>
      <c r="L16" s="90"/>
      <c r="M16" s="26"/>
      <c r="N16" s="26"/>
    </row>
    <row r="17" spans="2:32" ht="16.899999999999999" customHeight="1" x14ac:dyDescent="0.2">
      <c r="B17" s="181" t="s">
        <v>52</v>
      </c>
      <c r="C17" s="181"/>
      <c r="D17" s="185">
        <v>1849077.72</v>
      </c>
      <c r="E17" s="185"/>
      <c r="G17" s="181"/>
      <c r="H17" s="181"/>
      <c r="I17" s="181"/>
      <c r="J17" s="181"/>
      <c r="K17" s="181"/>
      <c r="L17" s="90"/>
      <c r="M17" s="26"/>
      <c r="N17" s="26"/>
    </row>
    <row r="18" spans="2:32" ht="15" customHeight="1" x14ac:dyDescent="0.2">
      <c r="B18" s="181" t="s">
        <v>56</v>
      </c>
      <c r="C18" s="181"/>
      <c r="D18" s="183">
        <f>AVERAGE(D16:D17)</f>
        <v>1867945.8599999999</v>
      </c>
      <c r="E18" s="183"/>
      <c r="G18" s="181"/>
      <c r="H18" s="181"/>
      <c r="I18" s="181"/>
      <c r="J18" s="181"/>
      <c r="K18" s="181"/>
      <c r="L18" s="90"/>
      <c r="M18" s="26"/>
      <c r="N18" s="26"/>
    </row>
    <row r="19" spans="2:32" ht="14.45" customHeight="1" x14ac:dyDescent="0.2">
      <c r="B19" s="181" t="s">
        <v>85</v>
      </c>
      <c r="C19" s="181"/>
      <c r="D19" s="198">
        <v>0.03</v>
      </c>
      <c r="E19" s="198"/>
      <c r="G19" s="181"/>
      <c r="H19" s="181"/>
      <c r="I19" s="181"/>
      <c r="J19" s="181"/>
      <c r="K19" s="181"/>
      <c r="L19" s="90"/>
      <c r="M19" s="26"/>
      <c r="N19" s="26"/>
    </row>
    <row r="20" spans="2:32" ht="15" customHeight="1" x14ac:dyDescent="0.2">
      <c r="B20" s="181" t="s">
        <v>80</v>
      </c>
      <c r="C20" s="181"/>
      <c r="D20" s="183">
        <f>D18*D19</f>
        <v>56038.375799999994</v>
      </c>
      <c r="E20" s="183"/>
      <c r="G20" s="181"/>
      <c r="H20" s="181"/>
      <c r="I20" s="181"/>
      <c r="J20" s="181"/>
      <c r="K20" s="181"/>
      <c r="L20" s="91"/>
      <c r="M20" s="87"/>
      <c r="N20" s="87"/>
    </row>
    <row r="21" spans="2:32" ht="15" customHeight="1" x14ac:dyDescent="0.2">
      <c r="B21" s="189" t="s">
        <v>81</v>
      </c>
      <c r="C21" s="189"/>
      <c r="D21" s="183">
        <f>SUM(C31:M31)</f>
        <v>60482.2</v>
      </c>
      <c r="E21" s="183"/>
      <c r="G21" s="9"/>
      <c r="H21" s="9"/>
      <c r="I21" s="9"/>
      <c r="J21" s="9"/>
      <c r="K21" s="4"/>
      <c r="L21" s="92"/>
      <c r="M21" s="26"/>
      <c r="N21" s="26"/>
    </row>
    <row r="22" spans="2:32" ht="15" customHeight="1" x14ac:dyDescent="0.2">
      <c r="B22" s="106"/>
      <c r="C22" s="106"/>
      <c r="D22" s="111"/>
      <c r="E22" s="111"/>
      <c r="G22" s="9"/>
      <c r="H22" s="9"/>
      <c r="I22" s="9"/>
      <c r="J22" s="9"/>
      <c r="K22" s="4"/>
      <c r="L22" s="92"/>
      <c r="M22" s="26"/>
      <c r="N22" s="26"/>
    </row>
    <row r="23" spans="2:32" ht="15" customHeight="1" x14ac:dyDescent="0.2">
      <c r="B23" s="106"/>
      <c r="C23" s="106"/>
      <c r="D23" s="111"/>
      <c r="E23" s="111"/>
      <c r="G23" s="9"/>
      <c r="H23" s="9"/>
      <c r="I23" s="9"/>
      <c r="J23" s="9"/>
      <c r="K23" s="4"/>
      <c r="L23" s="92"/>
      <c r="M23" s="26"/>
      <c r="N23" s="26"/>
    </row>
    <row r="24" spans="2:32" ht="15" customHeight="1" x14ac:dyDescent="0.2">
      <c r="B24" s="106"/>
      <c r="C24" s="106"/>
      <c r="D24" s="111"/>
      <c r="E24" s="111"/>
      <c r="G24" s="9"/>
      <c r="H24" s="9"/>
      <c r="I24" s="9"/>
      <c r="J24" s="9"/>
      <c r="K24" s="4"/>
      <c r="L24" s="92"/>
      <c r="M24" s="26"/>
      <c r="N24" s="26"/>
    </row>
    <row r="25" spans="2:32" ht="15.75" customHeight="1" x14ac:dyDescent="0.2">
      <c r="B25" s="190"/>
      <c r="C25" s="191"/>
      <c r="D25" s="191"/>
      <c r="E25" s="191"/>
      <c r="F25" s="191"/>
      <c r="G25" s="191"/>
      <c r="H25" s="191"/>
      <c r="I25" s="191"/>
      <c r="L25" s="9"/>
    </row>
    <row r="26" spans="2:32" ht="15" customHeight="1" x14ac:dyDescent="0.2">
      <c r="B26" s="6"/>
      <c r="C26" s="36" t="s">
        <v>17</v>
      </c>
      <c r="D26" s="33" t="s">
        <v>18</v>
      </c>
      <c r="E26" s="33" t="s">
        <v>19</v>
      </c>
      <c r="F26" s="33" t="s">
        <v>20</v>
      </c>
      <c r="G26" s="33" t="s">
        <v>21</v>
      </c>
      <c r="H26" s="33" t="s">
        <v>22</v>
      </c>
      <c r="I26" s="33" t="s">
        <v>23</v>
      </c>
      <c r="J26" s="33" t="s">
        <v>24</v>
      </c>
      <c r="K26" s="35" t="s">
        <v>25</v>
      </c>
      <c r="L26" s="34"/>
      <c r="M26" s="34"/>
    </row>
    <row r="27" spans="2:32" s="13" customFormat="1" ht="36" customHeight="1" x14ac:dyDescent="0.2">
      <c r="B27" s="12"/>
      <c r="C27" s="29" t="s">
        <v>26</v>
      </c>
      <c r="D27" s="29" t="s">
        <v>27</v>
      </c>
      <c r="E27" s="29" t="s">
        <v>28</v>
      </c>
      <c r="F27" s="29" t="s">
        <v>29</v>
      </c>
      <c r="G27" s="29" t="s">
        <v>30</v>
      </c>
      <c r="H27" s="29" t="s">
        <v>47</v>
      </c>
      <c r="I27" s="29" t="s">
        <v>31</v>
      </c>
      <c r="J27" s="29" t="s">
        <v>32</v>
      </c>
      <c r="K27" s="29" t="s">
        <v>33</v>
      </c>
      <c r="L27" s="29" t="s">
        <v>37</v>
      </c>
      <c r="M27" s="29" t="s">
        <v>34</v>
      </c>
      <c r="AF27" s="1"/>
    </row>
    <row r="28" spans="2:32" ht="15" customHeight="1" x14ac:dyDescent="0.2">
      <c r="B28" s="6"/>
      <c r="C28" s="27" t="s">
        <v>9</v>
      </c>
      <c r="D28" s="27" t="s">
        <v>9</v>
      </c>
      <c r="E28" s="27" t="s">
        <v>9</v>
      </c>
      <c r="F28" s="27" t="s">
        <v>9</v>
      </c>
      <c r="G28" s="27" t="s">
        <v>9</v>
      </c>
      <c r="H28" s="27" t="s">
        <v>9</v>
      </c>
      <c r="I28" s="27" t="s">
        <v>9</v>
      </c>
      <c r="J28" s="27" t="s">
        <v>9</v>
      </c>
      <c r="K28" s="27" t="s">
        <v>9</v>
      </c>
      <c r="L28" s="27" t="s">
        <v>48</v>
      </c>
      <c r="M28" s="27" t="s">
        <v>48</v>
      </c>
      <c r="AF28" s="13"/>
    </row>
    <row r="29" spans="2:32" ht="15" customHeight="1" x14ac:dyDescent="0.2">
      <c r="B29" s="4" t="s">
        <v>53</v>
      </c>
      <c r="C29" s="37">
        <f t="shared" ref="C29:M29" si="0">SUM(C42:C62)</f>
        <v>0</v>
      </c>
      <c r="D29" s="14">
        <f t="shared" si="0"/>
        <v>52450</v>
      </c>
      <c r="E29" s="14">
        <f t="shared" si="0"/>
        <v>0</v>
      </c>
      <c r="F29" s="14">
        <f t="shared" si="0"/>
        <v>0</v>
      </c>
      <c r="G29" s="14">
        <f t="shared" si="0"/>
        <v>0</v>
      </c>
      <c r="H29" s="14">
        <f t="shared" si="0"/>
        <v>0</v>
      </c>
      <c r="I29" s="14">
        <f t="shared" si="0"/>
        <v>0</v>
      </c>
      <c r="J29" s="14">
        <f t="shared" si="0"/>
        <v>0</v>
      </c>
      <c r="K29" s="14">
        <f t="shared" si="0"/>
        <v>2286</v>
      </c>
      <c r="L29" s="14">
        <f t="shared" si="0"/>
        <v>954.2</v>
      </c>
      <c r="M29" s="49">
        <f t="shared" si="0"/>
        <v>0</v>
      </c>
    </row>
    <row r="30" spans="2:32" ht="15" customHeight="1" x14ac:dyDescent="0.2">
      <c r="B30" s="4" t="s">
        <v>54</v>
      </c>
      <c r="C30" s="53"/>
      <c r="D30" s="15">
        <f t="shared" ref="D30:M30" si="1">SUM(D70:D94)</f>
        <v>3150</v>
      </c>
      <c r="E30" s="15">
        <f t="shared" si="1"/>
        <v>0</v>
      </c>
      <c r="F30" s="15">
        <f t="shared" si="1"/>
        <v>0</v>
      </c>
      <c r="G30" s="15">
        <f t="shared" si="1"/>
        <v>0</v>
      </c>
      <c r="H30" s="15">
        <f t="shared" si="1"/>
        <v>0</v>
      </c>
      <c r="I30" s="15">
        <f t="shared" si="1"/>
        <v>0</v>
      </c>
      <c r="J30" s="15">
        <f t="shared" si="1"/>
        <v>0</v>
      </c>
      <c r="K30" s="15">
        <f t="shared" si="1"/>
        <v>1000</v>
      </c>
      <c r="L30" s="15">
        <f t="shared" si="1"/>
        <v>630</v>
      </c>
      <c r="M30" s="50">
        <f t="shared" si="1"/>
        <v>12</v>
      </c>
    </row>
    <row r="31" spans="2:32" ht="15" customHeight="1" x14ac:dyDescent="0.2">
      <c r="B31" s="6" t="s">
        <v>55</v>
      </c>
      <c r="C31" s="38">
        <f t="shared" ref="C31:M31" si="2">C29+C30</f>
        <v>0</v>
      </c>
      <c r="D31" s="16">
        <f t="shared" si="2"/>
        <v>55600</v>
      </c>
      <c r="E31" s="16">
        <f t="shared" si="2"/>
        <v>0</v>
      </c>
      <c r="F31" s="16">
        <f t="shared" si="2"/>
        <v>0</v>
      </c>
      <c r="G31" s="16">
        <f t="shared" si="2"/>
        <v>0</v>
      </c>
      <c r="H31" s="16">
        <f t="shared" si="2"/>
        <v>0</v>
      </c>
      <c r="I31" s="16">
        <f t="shared" si="2"/>
        <v>0</v>
      </c>
      <c r="J31" s="16">
        <f t="shared" si="2"/>
        <v>0</v>
      </c>
      <c r="K31" s="16">
        <f t="shared" si="2"/>
        <v>3286</v>
      </c>
      <c r="L31" s="16">
        <f t="shared" si="2"/>
        <v>1584.2</v>
      </c>
      <c r="M31" s="51">
        <f t="shared" si="2"/>
        <v>12</v>
      </c>
    </row>
    <row r="32" spans="2:32" ht="15" customHeight="1" x14ac:dyDescent="0.2">
      <c r="B32" s="6"/>
      <c r="C32" s="6"/>
      <c r="D32" s="6"/>
      <c r="E32" s="6"/>
      <c r="F32" s="6"/>
      <c r="G32" s="6"/>
      <c r="H32" s="6"/>
      <c r="I32" s="6"/>
      <c r="J32" s="6"/>
      <c r="K32" s="6"/>
      <c r="L32" s="6"/>
      <c r="M32" s="6"/>
    </row>
    <row r="33" spans="2:32" ht="15" customHeight="1" x14ac:dyDescent="0.2"/>
    <row r="34" spans="2:32" ht="16.5" customHeight="1" x14ac:dyDescent="0.2">
      <c r="B34" s="7" t="s">
        <v>45</v>
      </c>
      <c r="C34" s="12" t="s">
        <v>5</v>
      </c>
      <c r="D34" s="192" t="str">
        <f>C3</f>
        <v>Example</v>
      </c>
      <c r="E34" s="193"/>
      <c r="F34" s="194"/>
    </row>
    <row r="35" spans="2:32" ht="15" customHeight="1" x14ac:dyDescent="0.2">
      <c r="C35" s="12" t="s">
        <v>15</v>
      </c>
      <c r="D35" s="186">
        <v>2013</v>
      </c>
      <c r="E35" s="187"/>
      <c r="F35" s="188"/>
    </row>
    <row r="36" spans="2:32" ht="15" customHeight="1" x14ac:dyDescent="0.2">
      <c r="C36" s="12"/>
      <c r="D36" s="86"/>
      <c r="E36" s="11"/>
      <c r="F36" s="11"/>
    </row>
    <row r="37" spans="2:32" s="31" customFormat="1" ht="27" customHeight="1" x14ac:dyDescent="0.25">
      <c r="B37" s="195" t="s">
        <v>58</v>
      </c>
      <c r="C37" s="196"/>
      <c r="D37" s="196"/>
      <c r="E37" s="196"/>
      <c r="F37" s="32"/>
      <c r="AF37" s="1"/>
    </row>
    <row r="38" spans="2:32" ht="15" customHeight="1" x14ac:dyDescent="0.2">
      <c r="C38" s="17"/>
      <c r="D38" s="17"/>
      <c r="E38" s="17"/>
      <c r="F38" s="17"/>
      <c r="G38" s="17"/>
      <c r="H38" s="17"/>
      <c r="I38" s="17"/>
      <c r="J38" s="17"/>
      <c r="K38" s="17"/>
      <c r="L38" s="17"/>
      <c r="M38" s="17"/>
      <c r="N38" s="17"/>
      <c r="O38" s="17"/>
      <c r="P38" s="17"/>
      <c r="Q38" s="17"/>
      <c r="AF38" s="31"/>
    </row>
    <row r="39" spans="2:32" s="9" customFormat="1" ht="12.75" customHeight="1" x14ac:dyDescent="0.2">
      <c r="C39" s="36" t="s">
        <v>17</v>
      </c>
      <c r="D39" s="33" t="s">
        <v>18</v>
      </c>
      <c r="E39" s="33" t="s">
        <v>19</v>
      </c>
      <c r="F39" s="33" t="s">
        <v>20</v>
      </c>
      <c r="G39" s="33" t="s">
        <v>21</v>
      </c>
      <c r="H39" s="33" t="s">
        <v>22</v>
      </c>
      <c r="I39" s="33" t="s">
        <v>23</v>
      </c>
      <c r="J39" s="33" t="s">
        <v>24</v>
      </c>
      <c r="K39" s="35" t="s">
        <v>25</v>
      </c>
      <c r="L39" s="34"/>
      <c r="M39" s="34"/>
      <c r="AF39" s="1"/>
    </row>
    <row r="40" spans="2:32" s="13" customFormat="1" ht="43.5" customHeight="1" x14ac:dyDescent="0.2">
      <c r="C40" s="29" t="s">
        <v>36</v>
      </c>
      <c r="D40" s="29" t="s">
        <v>27</v>
      </c>
      <c r="E40" s="29" t="s">
        <v>28</v>
      </c>
      <c r="F40" s="29" t="s">
        <v>29</v>
      </c>
      <c r="G40" s="29" t="s">
        <v>30</v>
      </c>
      <c r="H40" s="29" t="s">
        <v>46</v>
      </c>
      <c r="I40" s="29" t="s">
        <v>31</v>
      </c>
      <c r="J40" s="29" t="s">
        <v>32</v>
      </c>
      <c r="K40" s="29" t="s">
        <v>33</v>
      </c>
      <c r="L40" s="29" t="s">
        <v>37</v>
      </c>
      <c r="M40" s="29" t="s">
        <v>34</v>
      </c>
      <c r="AF40" s="9"/>
    </row>
    <row r="41" spans="2:32" ht="15" customHeight="1" x14ac:dyDescent="0.2">
      <c r="B41" s="52" t="s">
        <v>38</v>
      </c>
      <c r="C41" s="27" t="s">
        <v>9</v>
      </c>
      <c r="D41" s="27" t="s">
        <v>9</v>
      </c>
      <c r="E41" s="27" t="s">
        <v>9</v>
      </c>
      <c r="F41" s="27" t="s">
        <v>9</v>
      </c>
      <c r="G41" s="27" t="s">
        <v>9</v>
      </c>
      <c r="H41" s="27" t="s">
        <v>9</v>
      </c>
      <c r="I41" s="27" t="s">
        <v>9</v>
      </c>
      <c r="J41" s="27" t="s">
        <v>9</v>
      </c>
      <c r="K41" s="27" t="s">
        <v>9</v>
      </c>
      <c r="L41" s="27" t="s">
        <v>48</v>
      </c>
      <c r="M41" s="27" t="s">
        <v>48</v>
      </c>
      <c r="AF41" s="13"/>
    </row>
    <row r="42" spans="2:32" ht="15" customHeight="1" x14ac:dyDescent="0.2">
      <c r="B42" s="57" t="s">
        <v>71</v>
      </c>
      <c r="C42" s="65"/>
      <c r="D42" s="66"/>
      <c r="E42" s="66"/>
      <c r="F42" s="66"/>
      <c r="G42" s="66"/>
      <c r="H42" s="66"/>
      <c r="I42" s="66"/>
      <c r="J42" s="66"/>
      <c r="K42" s="66">
        <v>2286</v>
      </c>
      <c r="L42" s="66"/>
      <c r="M42" s="67"/>
    </row>
    <row r="43" spans="2:32" ht="15" customHeight="1" x14ac:dyDescent="0.2">
      <c r="B43" s="58" t="s">
        <v>72</v>
      </c>
      <c r="C43" s="68"/>
      <c r="D43" s="69">
        <v>25950</v>
      </c>
      <c r="E43" s="69"/>
      <c r="F43" s="69"/>
      <c r="G43" s="69"/>
      <c r="H43" s="69"/>
      <c r="I43" s="69"/>
      <c r="J43" s="69"/>
      <c r="K43" s="69"/>
      <c r="L43" s="69"/>
      <c r="M43" s="70"/>
    </row>
    <row r="44" spans="2:32" ht="15" customHeight="1" x14ac:dyDescent="0.2">
      <c r="B44" s="58" t="s">
        <v>69</v>
      </c>
      <c r="C44" s="68"/>
      <c r="D44" s="69">
        <v>12650</v>
      </c>
      <c r="E44" s="69"/>
      <c r="F44" s="69"/>
      <c r="G44" s="69"/>
      <c r="H44" s="69"/>
      <c r="I44" s="69"/>
      <c r="J44" s="69"/>
      <c r="K44" s="69"/>
      <c r="L44" s="69">
        <v>954.2</v>
      </c>
      <c r="M44" s="70"/>
    </row>
    <row r="45" spans="2:32" ht="15" customHeight="1" x14ac:dyDescent="0.2">
      <c r="B45" s="59" t="s">
        <v>70</v>
      </c>
      <c r="C45" s="68"/>
      <c r="D45" s="69">
        <v>13850</v>
      </c>
      <c r="E45" s="69"/>
      <c r="F45" s="69"/>
      <c r="G45" s="69"/>
      <c r="H45" s="69"/>
      <c r="I45" s="69"/>
      <c r="J45" s="69"/>
      <c r="K45" s="69"/>
      <c r="L45" s="69"/>
      <c r="M45" s="70"/>
    </row>
    <row r="46" spans="2:32" ht="15" customHeight="1" x14ac:dyDescent="0.2">
      <c r="B46" s="44"/>
      <c r="C46" s="68"/>
      <c r="D46" s="69"/>
      <c r="E46" s="69"/>
      <c r="F46" s="69"/>
      <c r="G46" s="69"/>
      <c r="H46" s="69"/>
      <c r="I46" s="69"/>
      <c r="J46" s="69"/>
      <c r="K46" s="69"/>
      <c r="L46" s="69"/>
      <c r="M46" s="70"/>
    </row>
    <row r="47" spans="2:32" ht="15" customHeight="1" x14ac:dyDescent="0.2">
      <c r="B47" s="45"/>
      <c r="C47" s="68"/>
      <c r="D47" s="69"/>
      <c r="E47" s="69"/>
      <c r="F47" s="69"/>
      <c r="G47" s="69"/>
      <c r="H47" s="69"/>
      <c r="I47" s="69"/>
      <c r="J47" s="69"/>
      <c r="K47" s="69"/>
      <c r="L47" s="69"/>
      <c r="M47" s="70"/>
    </row>
    <row r="48" spans="2:32" ht="15" customHeight="1" x14ac:dyDescent="0.2">
      <c r="B48" s="45"/>
      <c r="C48" s="68"/>
      <c r="D48" s="69"/>
      <c r="E48" s="69"/>
      <c r="F48" s="69"/>
      <c r="G48" s="69"/>
      <c r="H48" s="69"/>
      <c r="I48" s="69"/>
      <c r="J48" s="69"/>
      <c r="K48" s="69"/>
      <c r="L48" s="69"/>
      <c r="M48" s="70"/>
    </row>
    <row r="49" spans="2:13" ht="15" customHeight="1" x14ac:dyDescent="0.2">
      <c r="B49" s="45"/>
      <c r="C49" s="68"/>
      <c r="D49" s="69"/>
      <c r="E49" s="69"/>
      <c r="F49" s="69"/>
      <c r="G49" s="69"/>
      <c r="H49" s="69"/>
      <c r="I49" s="69"/>
      <c r="J49" s="69"/>
      <c r="K49" s="69"/>
      <c r="L49" s="69"/>
      <c r="M49" s="70"/>
    </row>
    <row r="50" spans="2:13" ht="15" customHeight="1" x14ac:dyDescent="0.2">
      <c r="B50" s="45"/>
      <c r="C50" s="68"/>
      <c r="D50" s="69"/>
      <c r="E50" s="69"/>
      <c r="F50" s="69"/>
      <c r="G50" s="69"/>
      <c r="H50" s="69"/>
      <c r="I50" s="69"/>
      <c r="J50" s="69"/>
      <c r="K50" s="69"/>
      <c r="L50" s="69"/>
      <c r="M50" s="70"/>
    </row>
    <row r="51" spans="2:13" ht="15" customHeight="1" x14ac:dyDescent="0.2">
      <c r="B51" s="45"/>
      <c r="C51" s="68"/>
      <c r="D51" s="69"/>
      <c r="E51" s="69"/>
      <c r="F51" s="69"/>
      <c r="G51" s="69"/>
      <c r="H51" s="69"/>
      <c r="I51" s="69"/>
      <c r="J51" s="69"/>
      <c r="K51" s="69"/>
      <c r="L51" s="69"/>
      <c r="M51" s="70"/>
    </row>
    <row r="52" spans="2:13" ht="15" customHeight="1" x14ac:dyDescent="0.2">
      <c r="B52" s="45"/>
      <c r="C52" s="68"/>
      <c r="D52" s="69"/>
      <c r="E52" s="69"/>
      <c r="F52" s="69"/>
      <c r="G52" s="69"/>
      <c r="H52" s="69"/>
      <c r="I52" s="69"/>
      <c r="J52" s="69"/>
      <c r="K52" s="69"/>
      <c r="L52" s="69"/>
      <c r="M52" s="70"/>
    </row>
    <row r="53" spans="2:13" ht="15" customHeight="1" x14ac:dyDescent="0.2">
      <c r="B53" s="45"/>
      <c r="C53" s="68"/>
      <c r="D53" s="69"/>
      <c r="E53" s="69"/>
      <c r="F53" s="69"/>
      <c r="G53" s="69"/>
      <c r="H53" s="69"/>
      <c r="I53" s="69"/>
      <c r="J53" s="69"/>
      <c r="K53" s="69"/>
      <c r="L53" s="69"/>
      <c r="M53" s="70"/>
    </row>
    <row r="54" spans="2:13" ht="15" customHeight="1" x14ac:dyDescent="0.2">
      <c r="B54" s="45"/>
      <c r="C54" s="68"/>
      <c r="D54" s="69"/>
      <c r="E54" s="69"/>
      <c r="F54" s="69"/>
      <c r="G54" s="69"/>
      <c r="H54" s="69"/>
      <c r="I54" s="69"/>
      <c r="J54" s="69"/>
      <c r="K54" s="69"/>
      <c r="L54" s="69"/>
      <c r="M54" s="70"/>
    </row>
    <row r="55" spans="2:13" ht="15" customHeight="1" x14ac:dyDescent="0.2">
      <c r="B55" s="45"/>
      <c r="C55" s="68"/>
      <c r="D55" s="69"/>
      <c r="E55" s="69"/>
      <c r="F55" s="69"/>
      <c r="G55" s="69"/>
      <c r="H55" s="69"/>
      <c r="I55" s="69"/>
      <c r="J55" s="69"/>
      <c r="K55" s="69"/>
      <c r="L55" s="69"/>
      <c r="M55" s="70"/>
    </row>
    <row r="56" spans="2:13" ht="15" customHeight="1" x14ac:dyDescent="0.2">
      <c r="B56" s="45"/>
      <c r="C56" s="68"/>
      <c r="D56" s="69"/>
      <c r="E56" s="69"/>
      <c r="F56" s="69"/>
      <c r="G56" s="69"/>
      <c r="H56" s="69"/>
      <c r="I56" s="69"/>
      <c r="J56" s="69"/>
      <c r="K56" s="69"/>
      <c r="L56" s="69"/>
      <c r="M56" s="70"/>
    </row>
    <row r="57" spans="2:13" ht="15" customHeight="1" x14ac:dyDescent="0.2">
      <c r="B57" s="45"/>
      <c r="C57" s="68"/>
      <c r="D57" s="69"/>
      <c r="E57" s="69"/>
      <c r="F57" s="69"/>
      <c r="G57" s="69"/>
      <c r="H57" s="69"/>
      <c r="I57" s="69"/>
      <c r="J57" s="69"/>
      <c r="K57" s="69"/>
      <c r="L57" s="69"/>
      <c r="M57" s="70"/>
    </row>
    <row r="58" spans="2:13" ht="15" customHeight="1" x14ac:dyDescent="0.2">
      <c r="B58" s="45"/>
      <c r="C58" s="68"/>
      <c r="D58" s="69"/>
      <c r="E58" s="69"/>
      <c r="F58" s="69"/>
      <c r="G58" s="69"/>
      <c r="H58" s="69"/>
      <c r="I58" s="69"/>
      <c r="J58" s="69"/>
      <c r="K58" s="69"/>
      <c r="L58" s="69"/>
      <c r="M58" s="70"/>
    </row>
    <row r="59" spans="2:13" ht="15" customHeight="1" x14ac:dyDescent="0.2">
      <c r="B59" s="45"/>
      <c r="C59" s="68"/>
      <c r="D59" s="69"/>
      <c r="E59" s="69"/>
      <c r="F59" s="69"/>
      <c r="G59" s="69"/>
      <c r="H59" s="69"/>
      <c r="I59" s="69"/>
      <c r="J59" s="69"/>
      <c r="K59" s="69"/>
      <c r="L59" s="69"/>
      <c r="M59" s="70"/>
    </row>
    <row r="60" spans="2:13" ht="15" customHeight="1" x14ac:dyDescent="0.2">
      <c r="B60" s="45"/>
      <c r="C60" s="68"/>
      <c r="D60" s="69"/>
      <c r="E60" s="69"/>
      <c r="F60" s="69"/>
      <c r="G60" s="69"/>
      <c r="H60" s="69"/>
      <c r="I60" s="69"/>
      <c r="J60" s="69"/>
      <c r="K60" s="69"/>
      <c r="L60" s="69"/>
      <c r="M60" s="70"/>
    </row>
    <row r="61" spans="2:13" ht="15" customHeight="1" x14ac:dyDescent="0.2">
      <c r="B61" s="45"/>
      <c r="C61" s="68"/>
      <c r="D61" s="69"/>
      <c r="E61" s="69"/>
      <c r="F61" s="69"/>
      <c r="G61" s="69"/>
      <c r="H61" s="69"/>
      <c r="I61" s="69"/>
      <c r="J61" s="69"/>
      <c r="K61" s="69"/>
      <c r="L61" s="69"/>
      <c r="M61" s="70"/>
    </row>
    <row r="62" spans="2:13" ht="15" customHeight="1" x14ac:dyDescent="0.2">
      <c r="B62" s="46"/>
      <c r="C62" s="71"/>
      <c r="D62" s="72"/>
      <c r="E62" s="72"/>
      <c r="F62" s="72"/>
      <c r="G62" s="72"/>
      <c r="H62" s="72"/>
      <c r="I62" s="72"/>
      <c r="J62" s="72"/>
      <c r="K62" s="72"/>
      <c r="L62" s="72"/>
      <c r="M62" s="73"/>
    </row>
    <row r="63" spans="2:13" ht="15" customHeight="1" x14ac:dyDescent="0.2">
      <c r="C63" s="9"/>
      <c r="D63" s="9"/>
      <c r="E63" s="9"/>
      <c r="F63" s="9"/>
      <c r="G63" s="9"/>
      <c r="H63" s="9"/>
      <c r="I63" s="9"/>
      <c r="J63" s="9"/>
      <c r="K63" s="9"/>
      <c r="L63" s="9"/>
      <c r="M63" s="9"/>
    </row>
    <row r="64" spans="2:13" ht="17.25" customHeight="1" x14ac:dyDescent="0.2">
      <c r="B64" s="7" t="s">
        <v>35</v>
      </c>
      <c r="C64" s="12" t="s">
        <v>5</v>
      </c>
      <c r="D64" s="192" t="str">
        <f>C3</f>
        <v>Example</v>
      </c>
      <c r="E64" s="193"/>
      <c r="F64" s="194"/>
    </row>
    <row r="65" spans="1:32" ht="15" customHeight="1" x14ac:dyDescent="0.2">
      <c r="C65" s="12" t="s">
        <v>15</v>
      </c>
      <c r="D65" s="186">
        <v>2013</v>
      </c>
      <c r="E65" s="187"/>
      <c r="F65" s="188"/>
    </row>
    <row r="66" spans="1:32" ht="15" customHeight="1" x14ac:dyDescent="0.2">
      <c r="B66" s="12"/>
      <c r="C66" s="10"/>
      <c r="F66" s="28"/>
      <c r="G66" s="9"/>
    </row>
    <row r="67" spans="1:32" s="9" customFormat="1" ht="16.5" customHeight="1" x14ac:dyDescent="0.2">
      <c r="B67" s="7"/>
      <c r="C67" s="36" t="s">
        <v>17</v>
      </c>
      <c r="D67" s="33" t="s">
        <v>18</v>
      </c>
      <c r="E67" s="33" t="s">
        <v>19</v>
      </c>
      <c r="F67" s="33" t="s">
        <v>20</v>
      </c>
      <c r="G67" s="33" t="s">
        <v>21</v>
      </c>
      <c r="H67" s="33" t="s">
        <v>22</v>
      </c>
      <c r="I67" s="33" t="s">
        <v>23</v>
      </c>
      <c r="J67" s="33" t="s">
        <v>24</v>
      </c>
      <c r="K67" s="35" t="s">
        <v>25</v>
      </c>
      <c r="L67" s="34"/>
      <c r="M67" s="34"/>
      <c r="AF67" s="1"/>
    </row>
    <row r="68" spans="1:32" s="13" customFormat="1" ht="36" x14ac:dyDescent="0.2">
      <c r="B68" s="12"/>
      <c r="C68" s="29" t="s">
        <v>36</v>
      </c>
      <c r="D68" s="29" t="s">
        <v>27</v>
      </c>
      <c r="E68" s="29" t="s">
        <v>28</v>
      </c>
      <c r="F68" s="29" t="s">
        <v>29</v>
      </c>
      <c r="G68" s="29" t="s">
        <v>30</v>
      </c>
      <c r="H68" s="29" t="s">
        <v>47</v>
      </c>
      <c r="I68" s="29" t="s">
        <v>31</v>
      </c>
      <c r="J68" s="29" t="s">
        <v>32</v>
      </c>
      <c r="K68" s="29" t="s">
        <v>33</v>
      </c>
      <c r="L68" s="29" t="s">
        <v>37</v>
      </c>
      <c r="M68" s="29" t="s">
        <v>34</v>
      </c>
      <c r="AF68" s="9"/>
    </row>
    <row r="69" spans="1:32" ht="15" customHeight="1" x14ac:dyDescent="0.2">
      <c r="B69" s="52" t="s">
        <v>64</v>
      </c>
      <c r="C69" s="27" t="s">
        <v>9</v>
      </c>
      <c r="D69" s="27" t="s">
        <v>9</v>
      </c>
      <c r="E69" s="27" t="s">
        <v>9</v>
      </c>
      <c r="F69" s="27" t="s">
        <v>9</v>
      </c>
      <c r="G69" s="27" t="s">
        <v>9</v>
      </c>
      <c r="H69" s="27" t="s">
        <v>9</v>
      </c>
      <c r="I69" s="27" t="s">
        <v>9</v>
      </c>
      <c r="J69" s="27" t="s">
        <v>9</v>
      </c>
      <c r="K69" s="27" t="s">
        <v>9</v>
      </c>
      <c r="L69" s="27" t="s">
        <v>48</v>
      </c>
      <c r="M69" s="27" t="s">
        <v>48</v>
      </c>
      <c r="AF69" s="13"/>
    </row>
    <row r="70" spans="1:32" ht="15" customHeight="1" x14ac:dyDescent="0.2">
      <c r="A70" s="9"/>
      <c r="B70" s="61" t="s">
        <v>65</v>
      </c>
      <c r="C70" s="74"/>
      <c r="D70" s="66"/>
      <c r="E70" s="66"/>
      <c r="F70" s="66"/>
      <c r="G70" s="66"/>
      <c r="H70" s="66"/>
      <c r="I70" s="66"/>
      <c r="J70" s="66"/>
      <c r="K70" s="66">
        <v>500</v>
      </c>
      <c r="L70" s="66"/>
      <c r="M70" s="67">
        <v>12</v>
      </c>
    </row>
    <row r="71" spans="1:32" ht="15" customHeight="1" x14ac:dyDescent="0.2">
      <c r="A71" s="9"/>
      <c r="B71" s="61" t="s">
        <v>68</v>
      </c>
      <c r="C71" s="75"/>
      <c r="D71" s="69"/>
      <c r="E71" s="69"/>
      <c r="F71" s="69"/>
      <c r="G71" s="69"/>
      <c r="H71" s="69"/>
      <c r="I71" s="69"/>
      <c r="J71" s="69"/>
      <c r="K71" s="69">
        <v>500</v>
      </c>
      <c r="L71" s="69"/>
      <c r="M71" s="70"/>
    </row>
    <row r="72" spans="1:32" ht="15" customHeight="1" x14ac:dyDescent="0.2">
      <c r="A72" s="9"/>
      <c r="B72" s="61" t="s">
        <v>66</v>
      </c>
      <c r="C72" s="75"/>
      <c r="D72" s="69">
        <v>1150</v>
      </c>
      <c r="E72" s="69"/>
      <c r="F72" s="69"/>
      <c r="G72" s="69"/>
      <c r="H72" s="69"/>
      <c r="I72" s="69"/>
      <c r="J72" s="69"/>
      <c r="K72" s="69"/>
      <c r="L72" s="69">
        <f>D72*0.2</f>
        <v>230</v>
      </c>
      <c r="M72" s="70"/>
    </row>
    <row r="73" spans="1:32" ht="15" customHeight="1" x14ac:dyDescent="0.2">
      <c r="A73" s="9"/>
      <c r="B73" s="61" t="s">
        <v>67</v>
      </c>
      <c r="C73" s="75"/>
      <c r="D73" s="69">
        <v>2000</v>
      </c>
      <c r="E73" s="69"/>
      <c r="F73" s="69"/>
      <c r="G73" s="69"/>
      <c r="H73" s="69"/>
      <c r="I73" s="69"/>
      <c r="J73" s="69"/>
      <c r="K73" s="69"/>
      <c r="L73" s="69">
        <f>D73*0.2</f>
        <v>400</v>
      </c>
      <c r="M73" s="70"/>
    </row>
    <row r="74" spans="1:32" ht="15" customHeight="1" x14ac:dyDescent="0.2">
      <c r="A74" s="9"/>
      <c r="B74" s="47"/>
      <c r="C74" s="76"/>
      <c r="D74" s="69"/>
      <c r="E74" s="69"/>
      <c r="F74" s="69"/>
      <c r="G74" s="69"/>
      <c r="H74" s="69"/>
      <c r="I74" s="69"/>
      <c r="J74" s="69"/>
      <c r="K74" s="69"/>
      <c r="L74" s="69"/>
      <c r="M74" s="70"/>
    </row>
    <row r="75" spans="1:32" ht="15" customHeight="1" x14ac:dyDescent="0.2">
      <c r="A75" s="9"/>
      <c r="B75" s="47"/>
      <c r="C75" s="76"/>
      <c r="D75" s="69"/>
      <c r="E75" s="69"/>
      <c r="F75" s="69"/>
      <c r="G75" s="69"/>
      <c r="H75" s="69"/>
      <c r="I75" s="69"/>
      <c r="J75" s="69"/>
      <c r="K75" s="69"/>
      <c r="L75" s="69"/>
      <c r="M75" s="70"/>
    </row>
    <row r="76" spans="1:32" ht="15" customHeight="1" x14ac:dyDescent="0.2">
      <c r="A76" s="9"/>
      <c r="B76" s="47"/>
      <c r="C76" s="76"/>
      <c r="D76" s="69"/>
      <c r="E76" s="69"/>
      <c r="F76" s="69"/>
      <c r="G76" s="69"/>
      <c r="H76" s="69"/>
      <c r="I76" s="69"/>
      <c r="J76" s="69"/>
      <c r="K76" s="69"/>
      <c r="L76" s="69"/>
      <c r="M76" s="70"/>
    </row>
    <row r="77" spans="1:32" ht="15" customHeight="1" x14ac:dyDescent="0.2">
      <c r="B77" s="60"/>
      <c r="C77" s="76"/>
      <c r="D77" s="69"/>
      <c r="E77" s="69"/>
      <c r="F77" s="69"/>
      <c r="G77" s="69"/>
      <c r="H77" s="69"/>
      <c r="I77" s="69"/>
      <c r="J77" s="69"/>
      <c r="K77" s="69"/>
      <c r="L77" s="69"/>
      <c r="M77" s="70"/>
    </row>
    <row r="78" spans="1:32" ht="15" customHeight="1" x14ac:dyDescent="0.2">
      <c r="B78" s="47"/>
      <c r="C78" s="76"/>
      <c r="D78" s="69"/>
      <c r="E78" s="69"/>
      <c r="F78" s="69"/>
      <c r="G78" s="69"/>
      <c r="H78" s="69"/>
      <c r="I78" s="69"/>
      <c r="J78" s="69"/>
      <c r="K78" s="69"/>
      <c r="L78" s="69"/>
      <c r="M78" s="70"/>
    </row>
    <row r="79" spans="1:32" ht="15" customHeight="1" x14ac:dyDescent="0.2">
      <c r="B79" s="47"/>
      <c r="C79" s="76"/>
      <c r="D79" s="69"/>
      <c r="E79" s="69"/>
      <c r="F79" s="69"/>
      <c r="G79" s="69"/>
      <c r="H79" s="69"/>
      <c r="I79" s="69"/>
      <c r="J79" s="69"/>
      <c r="K79" s="69"/>
      <c r="L79" s="69"/>
      <c r="M79" s="70"/>
    </row>
    <row r="80" spans="1:32" ht="15" customHeight="1" x14ac:dyDescent="0.2">
      <c r="B80" s="47"/>
      <c r="C80" s="76"/>
      <c r="D80" s="69"/>
      <c r="E80" s="69"/>
      <c r="F80" s="69"/>
      <c r="G80" s="69"/>
      <c r="H80" s="69"/>
      <c r="I80" s="69"/>
      <c r="J80" s="69"/>
      <c r="K80" s="69"/>
      <c r="L80" s="69"/>
      <c r="M80" s="70"/>
    </row>
    <row r="81" spans="2:13" ht="15" customHeight="1" x14ac:dyDescent="0.2">
      <c r="B81" s="47"/>
      <c r="C81" s="76"/>
      <c r="D81" s="69"/>
      <c r="E81" s="69"/>
      <c r="F81" s="69"/>
      <c r="G81" s="69"/>
      <c r="H81" s="69"/>
      <c r="I81" s="69"/>
      <c r="J81" s="69"/>
      <c r="K81" s="69"/>
      <c r="L81" s="69"/>
      <c r="M81" s="70"/>
    </row>
    <row r="82" spans="2:13" ht="15" customHeight="1" x14ac:dyDescent="0.2">
      <c r="B82" s="47"/>
      <c r="C82" s="76"/>
      <c r="D82" s="69"/>
      <c r="E82" s="69"/>
      <c r="F82" s="69"/>
      <c r="G82" s="69"/>
      <c r="H82" s="69"/>
      <c r="I82" s="69"/>
      <c r="J82" s="69"/>
      <c r="K82" s="69"/>
      <c r="L82" s="69"/>
      <c r="M82" s="70"/>
    </row>
    <row r="83" spans="2:13" ht="15" customHeight="1" x14ac:dyDescent="0.2">
      <c r="B83" s="47"/>
      <c r="C83" s="76"/>
      <c r="D83" s="69"/>
      <c r="E83" s="69"/>
      <c r="F83" s="69"/>
      <c r="G83" s="69"/>
      <c r="H83" s="69"/>
      <c r="I83" s="69"/>
      <c r="J83" s="69"/>
      <c r="K83" s="69"/>
      <c r="L83" s="69"/>
      <c r="M83" s="70"/>
    </row>
    <row r="84" spans="2:13" ht="15" customHeight="1" x14ac:dyDescent="0.2">
      <c r="B84" s="47"/>
      <c r="C84" s="76"/>
      <c r="D84" s="69"/>
      <c r="E84" s="69"/>
      <c r="F84" s="69"/>
      <c r="G84" s="69"/>
      <c r="H84" s="69"/>
      <c r="I84" s="69"/>
      <c r="J84" s="69"/>
      <c r="K84" s="69"/>
      <c r="L84" s="69"/>
      <c r="M84" s="70"/>
    </row>
    <row r="85" spans="2:13" ht="15" customHeight="1" x14ac:dyDescent="0.2">
      <c r="B85" s="47"/>
      <c r="C85" s="76"/>
      <c r="D85" s="69"/>
      <c r="E85" s="69"/>
      <c r="F85" s="69"/>
      <c r="G85" s="69"/>
      <c r="H85" s="69"/>
      <c r="I85" s="69"/>
      <c r="J85" s="69"/>
      <c r="K85" s="69"/>
      <c r="L85" s="69"/>
      <c r="M85" s="70"/>
    </row>
    <row r="86" spans="2:13" ht="15" customHeight="1" x14ac:dyDescent="0.2">
      <c r="B86" s="47"/>
      <c r="C86" s="76"/>
      <c r="D86" s="69"/>
      <c r="E86" s="69"/>
      <c r="F86" s="69"/>
      <c r="G86" s="69"/>
      <c r="H86" s="69"/>
      <c r="I86" s="69"/>
      <c r="J86" s="69"/>
      <c r="K86" s="69"/>
      <c r="L86" s="69"/>
      <c r="M86" s="70"/>
    </row>
    <row r="87" spans="2:13" ht="15" customHeight="1" x14ac:dyDescent="0.2">
      <c r="B87" s="47"/>
      <c r="C87" s="76"/>
      <c r="D87" s="69"/>
      <c r="E87" s="69"/>
      <c r="F87" s="69"/>
      <c r="G87" s="69"/>
      <c r="H87" s="69"/>
      <c r="I87" s="69"/>
      <c r="J87" s="69"/>
      <c r="K87" s="69"/>
      <c r="L87" s="69"/>
      <c r="M87" s="70"/>
    </row>
    <row r="88" spans="2:13" ht="15" customHeight="1" x14ac:dyDescent="0.2">
      <c r="B88" s="47"/>
      <c r="C88" s="76"/>
      <c r="D88" s="69"/>
      <c r="E88" s="69"/>
      <c r="F88" s="69"/>
      <c r="G88" s="69"/>
      <c r="H88" s="69"/>
      <c r="I88" s="69"/>
      <c r="J88" s="69"/>
      <c r="K88" s="69"/>
      <c r="L88" s="69"/>
      <c r="M88" s="70"/>
    </row>
    <row r="89" spans="2:13" ht="15" customHeight="1" x14ac:dyDescent="0.2">
      <c r="B89" s="47"/>
      <c r="C89" s="76"/>
      <c r="D89" s="69"/>
      <c r="E89" s="69"/>
      <c r="F89" s="69"/>
      <c r="G89" s="69"/>
      <c r="H89" s="69"/>
      <c r="I89" s="69"/>
      <c r="J89" s="69"/>
      <c r="K89" s="69"/>
      <c r="L89" s="69"/>
      <c r="M89" s="70"/>
    </row>
    <row r="90" spans="2:13" ht="15" customHeight="1" x14ac:dyDescent="0.2">
      <c r="B90" s="47"/>
      <c r="C90" s="76"/>
      <c r="D90" s="69"/>
      <c r="E90" s="69"/>
      <c r="F90" s="69"/>
      <c r="G90" s="69"/>
      <c r="H90" s="69"/>
      <c r="I90" s="69"/>
      <c r="J90" s="69"/>
      <c r="K90" s="69"/>
      <c r="L90" s="69"/>
      <c r="M90" s="70"/>
    </row>
    <row r="91" spans="2:13" ht="15" customHeight="1" x14ac:dyDescent="0.2">
      <c r="B91" s="47"/>
      <c r="C91" s="76"/>
      <c r="D91" s="69"/>
      <c r="E91" s="69"/>
      <c r="F91" s="69"/>
      <c r="G91" s="69"/>
      <c r="H91" s="69"/>
      <c r="I91" s="69"/>
      <c r="J91" s="69"/>
      <c r="K91" s="69"/>
      <c r="L91" s="69"/>
      <c r="M91" s="70"/>
    </row>
    <row r="92" spans="2:13" ht="15" customHeight="1" x14ac:dyDescent="0.2">
      <c r="B92" s="47"/>
      <c r="C92" s="76"/>
      <c r="D92" s="69"/>
      <c r="E92" s="69"/>
      <c r="F92" s="69"/>
      <c r="G92" s="69"/>
      <c r="H92" s="69"/>
      <c r="I92" s="69"/>
      <c r="J92" s="69"/>
      <c r="K92" s="69"/>
      <c r="L92" s="69"/>
      <c r="M92" s="70"/>
    </row>
    <row r="93" spans="2:13" ht="15" customHeight="1" x14ac:dyDescent="0.2">
      <c r="B93" s="47"/>
      <c r="C93" s="76"/>
      <c r="D93" s="69"/>
      <c r="E93" s="69"/>
      <c r="F93" s="69"/>
      <c r="G93" s="69"/>
      <c r="H93" s="69"/>
      <c r="I93" s="69"/>
      <c r="J93" s="69"/>
      <c r="K93" s="69"/>
      <c r="L93" s="69"/>
      <c r="M93" s="70"/>
    </row>
    <row r="94" spans="2:13" ht="15" customHeight="1" x14ac:dyDescent="0.2">
      <c r="B94" s="48"/>
      <c r="C94" s="77"/>
      <c r="D94" s="72"/>
      <c r="E94" s="72"/>
      <c r="F94" s="72"/>
      <c r="G94" s="72"/>
      <c r="H94" s="72"/>
      <c r="I94" s="72"/>
      <c r="J94" s="72"/>
      <c r="K94" s="72"/>
      <c r="L94" s="72"/>
      <c r="M94" s="73"/>
    </row>
    <row r="95" spans="2:13" ht="15" customHeight="1" x14ac:dyDescent="0.2"/>
    <row r="96" spans="2:13" ht="15" customHeight="1" x14ac:dyDescent="0.2">
      <c r="B96" s="13"/>
      <c r="C96" s="12" t="s">
        <v>5</v>
      </c>
      <c r="D96" s="192" t="str">
        <f>C3</f>
        <v>Example</v>
      </c>
      <c r="E96" s="193"/>
      <c r="F96" s="194"/>
    </row>
    <row r="97" spans="2:32" ht="15" customHeight="1" x14ac:dyDescent="0.2">
      <c r="C97" s="12" t="s">
        <v>62</v>
      </c>
      <c r="D97" s="186">
        <f>I3</f>
        <v>0</v>
      </c>
      <c r="E97" s="187"/>
      <c r="F97" s="188"/>
    </row>
    <row r="98" spans="2:32" ht="15" customHeight="1" x14ac:dyDescent="0.2">
      <c r="B98" s="13" t="s">
        <v>41</v>
      </c>
      <c r="C98" s="12"/>
      <c r="D98" s="86"/>
    </row>
    <row r="99" spans="2:32" ht="15" customHeight="1" x14ac:dyDescent="0.2">
      <c r="B99" s="30"/>
      <c r="C99" s="30"/>
      <c r="D99" s="30"/>
      <c r="E99" s="30"/>
      <c r="F99" s="30"/>
      <c r="G99" s="30"/>
      <c r="H99" s="30"/>
      <c r="I99" s="30"/>
      <c r="J99" s="30"/>
      <c r="K99" s="30"/>
    </row>
    <row r="100" spans="2:32" ht="15" customHeight="1" x14ac:dyDescent="0.2">
      <c r="B100" s="30"/>
      <c r="C100" s="30"/>
      <c r="D100" s="30"/>
      <c r="E100" s="30"/>
      <c r="F100" s="30"/>
      <c r="G100" s="30"/>
      <c r="H100" s="30"/>
      <c r="I100" s="30"/>
      <c r="J100" s="30"/>
      <c r="K100" s="30"/>
    </row>
    <row r="101" spans="2:32" s="9" customFormat="1" ht="15" customHeight="1" x14ac:dyDescent="0.2">
      <c r="B101" s="30"/>
      <c r="C101" s="30"/>
      <c r="D101" s="30"/>
      <c r="E101" s="30"/>
      <c r="F101" s="30"/>
      <c r="G101" s="30"/>
      <c r="H101" s="30"/>
      <c r="I101" s="30"/>
      <c r="J101" s="30"/>
      <c r="K101" s="30"/>
      <c r="AF101" s="1"/>
    </row>
    <row r="102" spans="2:32" s="9" customFormat="1" ht="15" customHeight="1" x14ac:dyDescent="0.2">
      <c r="B102" s="30"/>
      <c r="C102" s="30"/>
      <c r="D102" s="30"/>
      <c r="E102" s="30"/>
      <c r="F102" s="30"/>
      <c r="G102" s="30"/>
      <c r="H102" s="30"/>
      <c r="I102" s="30"/>
      <c r="J102" s="30"/>
      <c r="K102" s="30"/>
    </row>
    <row r="103" spans="2:32" s="9" customFormat="1" x14ac:dyDescent="0.2">
      <c r="B103" s="30"/>
      <c r="C103" s="30"/>
      <c r="D103" s="30"/>
      <c r="E103" s="30"/>
      <c r="F103" s="30"/>
      <c r="G103" s="30"/>
      <c r="H103" s="30"/>
      <c r="I103" s="30"/>
      <c r="J103" s="30"/>
      <c r="K103" s="30"/>
    </row>
    <row r="104" spans="2:32" s="9" customFormat="1" x14ac:dyDescent="0.2">
      <c r="B104" s="30"/>
      <c r="C104" s="30"/>
      <c r="D104" s="30"/>
      <c r="E104" s="30"/>
      <c r="F104" s="30"/>
      <c r="G104" s="30"/>
      <c r="H104" s="30"/>
      <c r="I104" s="30"/>
      <c r="J104" s="30"/>
      <c r="K104" s="30"/>
    </row>
    <row r="105" spans="2:32" s="9" customFormat="1" x14ac:dyDescent="0.2">
      <c r="B105" s="30"/>
      <c r="C105" s="30"/>
      <c r="D105" s="30"/>
      <c r="E105" s="30"/>
      <c r="F105" s="30"/>
      <c r="G105" s="30"/>
      <c r="H105" s="30"/>
      <c r="I105" s="30"/>
      <c r="J105" s="30"/>
      <c r="K105" s="30"/>
    </row>
    <row r="106" spans="2:32" x14ac:dyDescent="0.2">
      <c r="B106" s="30"/>
      <c r="C106" s="30"/>
      <c r="D106" s="30"/>
      <c r="E106" s="30"/>
      <c r="F106" s="30"/>
      <c r="G106" s="30"/>
      <c r="H106" s="30"/>
      <c r="I106" s="30"/>
      <c r="J106" s="30"/>
      <c r="K106" s="30"/>
      <c r="AF106" s="9"/>
    </row>
    <row r="107" spans="2:32" x14ac:dyDescent="0.2">
      <c r="B107" s="30"/>
      <c r="C107" s="30"/>
      <c r="D107" s="30"/>
      <c r="E107" s="30"/>
      <c r="F107" s="30"/>
      <c r="G107" s="30"/>
      <c r="H107" s="30"/>
      <c r="I107" s="30"/>
      <c r="J107" s="30"/>
      <c r="K107" s="30"/>
    </row>
    <row r="108" spans="2:32" x14ac:dyDescent="0.2">
      <c r="B108" s="30"/>
      <c r="C108" s="30"/>
      <c r="D108" s="30"/>
      <c r="E108" s="30"/>
      <c r="F108" s="30"/>
      <c r="G108" s="30"/>
      <c r="H108" s="30"/>
      <c r="I108" s="30"/>
      <c r="J108" s="30"/>
      <c r="K108" s="30"/>
    </row>
    <row r="109" spans="2:32" x14ac:dyDescent="0.2">
      <c r="B109" s="30"/>
      <c r="C109" s="30"/>
      <c r="D109" s="30"/>
      <c r="E109" s="30"/>
      <c r="F109" s="30"/>
      <c r="G109" s="30"/>
      <c r="H109" s="30"/>
      <c r="I109" s="30"/>
      <c r="J109" s="30"/>
      <c r="K109" s="30"/>
    </row>
    <row r="110" spans="2:32" x14ac:dyDescent="0.2">
      <c r="B110" s="30"/>
      <c r="C110" s="30"/>
      <c r="D110" s="30"/>
      <c r="E110" s="30"/>
      <c r="F110" s="30"/>
      <c r="G110" s="30"/>
      <c r="H110" s="30"/>
      <c r="I110" s="30"/>
      <c r="J110" s="30"/>
      <c r="K110" s="30"/>
    </row>
    <row r="111" spans="2:32" x14ac:dyDescent="0.2">
      <c r="B111" s="30"/>
      <c r="C111" s="30"/>
      <c r="D111" s="30"/>
      <c r="E111" s="30"/>
      <c r="F111" s="30"/>
      <c r="G111" s="30"/>
      <c r="H111" s="30"/>
      <c r="I111" s="30"/>
      <c r="J111" s="30"/>
      <c r="K111" s="30"/>
    </row>
    <row r="112" spans="2:32" x14ac:dyDescent="0.2">
      <c r="B112" s="30"/>
      <c r="C112" s="30"/>
      <c r="D112" s="30"/>
      <c r="E112" s="30"/>
      <c r="F112" s="30"/>
      <c r="G112" s="30"/>
      <c r="H112" s="30"/>
      <c r="I112" s="30"/>
      <c r="J112" s="30"/>
      <c r="K112" s="30"/>
    </row>
    <row r="113" spans="2:11" x14ac:dyDescent="0.2">
      <c r="B113" s="30"/>
      <c r="C113" s="30"/>
      <c r="D113" s="30"/>
      <c r="E113" s="30"/>
      <c r="F113" s="30"/>
      <c r="G113" s="30"/>
      <c r="H113" s="30"/>
      <c r="I113" s="30"/>
      <c r="J113" s="30"/>
      <c r="K113" s="30"/>
    </row>
    <row r="114" spans="2:11" x14ac:dyDescent="0.2">
      <c r="B114" s="30"/>
      <c r="C114" s="30"/>
      <c r="D114" s="30"/>
      <c r="E114" s="30"/>
      <c r="F114" s="30"/>
      <c r="G114" s="30"/>
      <c r="H114" s="30"/>
      <c r="I114" s="30"/>
      <c r="J114" s="30"/>
      <c r="K114" s="30"/>
    </row>
    <row r="115" spans="2:11" x14ac:dyDescent="0.2">
      <c r="B115" s="30"/>
      <c r="C115" s="30"/>
      <c r="D115" s="30"/>
      <c r="E115" s="30"/>
      <c r="F115" s="30"/>
      <c r="G115" s="30"/>
      <c r="H115" s="30"/>
      <c r="I115" s="30"/>
      <c r="J115" s="30"/>
      <c r="K115" s="30"/>
    </row>
    <row r="116" spans="2:11" x14ac:dyDescent="0.2">
      <c r="B116" s="30"/>
      <c r="C116" s="30"/>
      <c r="D116" s="30"/>
      <c r="E116" s="30"/>
      <c r="F116" s="30"/>
      <c r="G116" s="30"/>
      <c r="H116" s="30"/>
      <c r="I116" s="30"/>
      <c r="J116" s="30"/>
      <c r="K116" s="30"/>
    </row>
    <row r="117" spans="2:11" x14ac:dyDescent="0.2">
      <c r="B117" s="30"/>
      <c r="C117" s="30"/>
      <c r="D117" s="30"/>
      <c r="E117" s="30"/>
      <c r="F117" s="30"/>
      <c r="G117" s="30"/>
      <c r="H117" s="30"/>
      <c r="I117" s="30"/>
      <c r="J117" s="30"/>
      <c r="K117" s="30"/>
    </row>
    <row r="118" spans="2:11" x14ac:dyDescent="0.2">
      <c r="B118" s="30"/>
      <c r="C118" s="30"/>
      <c r="D118" s="30"/>
      <c r="E118" s="30"/>
      <c r="F118" s="30"/>
      <c r="G118" s="30"/>
      <c r="H118" s="30"/>
      <c r="I118" s="30"/>
      <c r="J118" s="30"/>
      <c r="K118" s="30"/>
    </row>
    <row r="119" spans="2:11" x14ac:dyDescent="0.2">
      <c r="B119" s="30"/>
      <c r="C119" s="30"/>
      <c r="D119" s="30"/>
      <c r="E119" s="30"/>
      <c r="F119" s="30"/>
      <c r="G119" s="30"/>
      <c r="H119" s="30"/>
      <c r="I119" s="30"/>
      <c r="J119" s="30"/>
      <c r="K119" s="30"/>
    </row>
    <row r="120" spans="2:11" x14ac:dyDescent="0.2">
      <c r="B120" s="30"/>
      <c r="C120" s="30"/>
      <c r="D120" s="30"/>
      <c r="E120" s="30"/>
      <c r="F120" s="30"/>
      <c r="G120" s="30"/>
      <c r="H120" s="30"/>
      <c r="I120" s="30"/>
      <c r="J120" s="30"/>
      <c r="K120" s="30"/>
    </row>
    <row r="121" spans="2:11" x14ac:dyDescent="0.2">
      <c r="B121" s="30"/>
      <c r="C121" s="30"/>
      <c r="D121" s="30"/>
      <c r="E121" s="30"/>
      <c r="F121" s="30"/>
      <c r="G121" s="30"/>
      <c r="H121" s="30"/>
      <c r="I121" s="30"/>
      <c r="J121" s="30"/>
      <c r="K121" s="30"/>
    </row>
    <row r="122" spans="2:11" x14ac:dyDescent="0.2">
      <c r="B122" s="30"/>
      <c r="C122" s="30"/>
      <c r="D122" s="30"/>
      <c r="E122" s="30"/>
      <c r="F122" s="30"/>
      <c r="G122" s="30"/>
      <c r="H122" s="30"/>
      <c r="I122" s="30"/>
      <c r="J122" s="30"/>
      <c r="K122" s="30"/>
    </row>
    <row r="123" spans="2:11" x14ac:dyDescent="0.2">
      <c r="B123" s="30"/>
      <c r="C123" s="30"/>
      <c r="D123" s="30"/>
      <c r="E123" s="30"/>
      <c r="F123" s="30"/>
      <c r="G123" s="30"/>
      <c r="H123" s="30"/>
      <c r="I123" s="30"/>
      <c r="J123" s="30"/>
      <c r="K123" s="30"/>
    </row>
    <row r="124" spans="2:11" x14ac:dyDescent="0.2">
      <c r="B124" s="30"/>
      <c r="C124" s="30"/>
      <c r="D124" s="30"/>
      <c r="E124" s="30"/>
      <c r="F124" s="30"/>
      <c r="G124" s="30"/>
      <c r="H124" s="30"/>
      <c r="I124" s="30"/>
      <c r="J124" s="30"/>
      <c r="K124" s="30"/>
    </row>
    <row r="125" spans="2:11" x14ac:dyDescent="0.2">
      <c r="B125" s="30"/>
      <c r="C125" s="30"/>
      <c r="D125" s="30"/>
      <c r="E125" s="30"/>
      <c r="F125" s="30"/>
      <c r="G125" s="30"/>
      <c r="H125" s="30"/>
      <c r="I125" s="30"/>
      <c r="J125" s="30"/>
      <c r="K125" s="30"/>
    </row>
    <row r="126" spans="2:11" x14ac:dyDescent="0.2">
      <c r="B126" s="30"/>
      <c r="C126" s="30"/>
      <c r="D126" s="30"/>
      <c r="E126" s="30"/>
      <c r="F126" s="30"/>
      <c r="G126" s="30"/>
      <c r="H126" s="30"/>
      <c r="I126" s="30"/>
      <c r="J126" s="30"/>
      <c r="K126" s="30"/>
    </row>
    <row r="127" spans="2:11" x14ac:dyDescent="0.2">
      <c r="B127" s="30"/>
      <c r="C127" s="30"/>
      <c r="D127" s="30"/>
      <c r="E127" s="30"/>
      <c r="F127" s="30"/>
      <c r="G127" s="30"/>
      <c r="H127" s="30"/>
      <c r="I127" s="30"/>
      <c r="J127" s="30"/>
      <c r="K127" s="30"/>
    </row>
    <row r="128" spans="2:11" x14ac:dyDescent="0.2">
      <c r="B128" s="30"/>
      <c r="C128" s="30"/>
      <c r="D128" s="30"/>
      <c r="E128" s="30"/>
      <c r="F128" s="30"/>
      <c r="G128" s="30"/>
      <c r="H128" s="30"/>
      <c r="I128" s="30"/>
      <c r="J128" s="30"/>
      <c r="K128" s="30"/>
    </row>
    <row r="129" spans="2:11" x14ac:dyDescent="0.2">
      <c r="B129" s="30"/>
      <c r="C129" s="30"/>
      <c r="D129" s="30"/>
      <c r="E129" s="30"/>
      <c r="F129" s="30"/>
      <c r="G129" s="30"/>
      <c r="H129" s="30"/>
      <c r="I129" s="30"/>
      <c r="J129" s="30"/>
      <c r="K129" s="30"/>
    </row>
  </sheetData>
  <mergeCells count="34">
    <mergeCell ref="C15:E15"/>
    <mergeCell ref="J15:L15"/>
    <mergeCell ref="B16:C16"/>
    <mergeCell ref="D16:E16"/>
    <mergeCell ref="G16:K16"/>
    <mergeCell ref="C9:E9"/>
    <mergeCell ref="C3:E3"/>
    <mergeCell ref="I3:J3"/>
    <mergeCell ref="C4:E4"/>
    <mergeCell ref="C5:E5"/>
    <mergeCell ref="C6:E6"/>
    <mergeCell ref="C7:E7"/>
    <mergeCell ref="B17:C17"/>
    <mergeCell ref="D17:E17"/>
    <mergeCell ref="G17:K17"/>
    <mergeCell ref="B18:C18"/>
    <mergeCell ref="D18:E18"/>
    <mergeCell ref="G18:K18"/>
    <mergeCell ref="D96:F96"/>
    <mergeCell ref="D97:F97"/>
    <mergeCell ref="B25:I25"/>
    <mergeCell ref="D34:F34"/>
    <mergeCell ref="D35:F35"/>
    <mergeCell ref="B37:E37"/>
    <mergeCell ref="D64:F64"/>
    <mergeCell ref="D65:F65"/>
    <mergeCell ref="B21:C21"/>
    <mergeCell ref="D21:E21"/>
    <mergeCell ref="B19:C19"/>
    <mergeCell ref="D19:E19"/>
    <mergeCell ref="G19:K19"/>
    <mergeCell ref="B20:C20"/>
    <mergeCell ref="D20:E20"/>
    <mergeCell ref="G20:K20"/>
  </mergeCells>
  <pageMargins left="0.25" right="0.25" top="0.75" bottom="0.75" header="0.3" footer="0.3"/>
  <pageSetup paperSize="5" scale="95" fitToHeight="4" orientation="landscape" r:id="rId1"/>
  <rowBreaks count="3" manualBreakCount="3">
    <brk id="32" max="12" man="1"/>
    <brk id="62" max="12" man="1"/>
    <brk id="94"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2"/>
  <sheetViews>
    <sheetView zoomScaleNormal="100" workbookViewId="0">
      <selection activeCell="F11" sqref="F11"/>
    </sheetView>
  </sheetViews>
  <sheetFormatPr defaultRowHeight="14.25" x14ac:dyDescent="0.25"/>
  <cols>
    <col min="1" max="1" width="2.7109375" style="112" customWidth="1"/>
    <col min="2" max="2" width="138.85546875" style="112" customWidth="1"/>
    <col min="3" max="16384" width="9.140625" style="112"/>
  </cols>
  <sheetData>
    <row r="1" spans="2:2" ht="18.75" x14ac:dyDescent="0.25">
      <c r="B1" s="112" t="s">
        <v>88</v>
      </c>
    </row>
    <row r="2" spans="2:2" x14ac:dyDescent="0.25">
      <c r="B2" s="113" t="s">
        <v>89</v>
      </c>
    </row>
    <row r="4" spans="2:2" ht="45" x14ac:dyDescent="0.25">
      <c r="B4" s="118" t="s">
        <v>90</v>
      </c>
    </row>
    <row r="6" spans="2:2" ht="58.5" customHeight="1" x14ac:dyDescent="0.25">
      <c r="B6" s="114" t="s">
        <v>91</v>
      </c>
    </row>
    <row r="8" spans="2:2" ht="15" x14ac:dyDescent="0.25">
      <c r="B8" s="112" t="s">
        <v>94</v>
      </c>
    </row>
    <row r="10" spans="2:2" ht="59.25" customHeight="1" x14ac:dyDescent="0.25">
      <c r="B10" s="114" t="s">
        <v>92</v>
      </c>
    </row>
    <row r="12" spans="2:2" ht="29.25" x14ac:dyDescent="0.25">
      <c r="B12" s="114" t="s">
        <v>93</v>
      </c>
    </row>
    <row r="13" spans="2:2" x14ac:dyDescent="0.25">
      <c r="B13" s="114"/>
    </row>
    <row r="15" spans="2:2" ht="18.75" x14ac:dyDescent="0.25">
      <c r="B15" s="116" t="s">
        <v>95</v>
      </c>
    </row>
    <row r="16" spans="2:2" s="114" customFormat="1" ht="43.5" x14ac:dyDescent="0.25">
      <c r="B16" s="114" t="s">
        <v>96</v>
      </c>
    </row>
    <row r="18" spans="2:2" s="114" customFormat="1" ht="29.25" x14ac:dyDescent="0.25">
      <c r="B18" s="114" t="s">
        <v>97</v>
      </c>
    </row>
    <row r="20" spans="2:2" ht="15" x14ac:dyDescent="0.25">
      <c r="B20" s="112" t="s">
        <v>98</v>
      </c>
    </row>
    <row r="22" spans="2:2" ht="15" x14ac:dyDescent="0.25">
      <c r="B22" s="112" t="s">
        <v>99</v>
      </c>
    </row>
    <row r="24" spans="2:2" ht="100.5" x14ac:dyDescent="0.25">
      <c r="B24" s="114" t="s">
        <v>100</v>
      </c>
    </row>
    <row r="26" spans="2:2" s="114" customFormat="1" ht="43.5" x14ac:dyDescent="0.25">
      <c r="B26" s="114" t="s">
        <v>101</v>
      </c>
    </row>
    <row r="28" spans="2:2" s="114" customFormat="1" ht="57.75" x14ac:dyDescent="0.25">
      <c r="B28" s="114" t="s">
        <v>102</v>
      </c>
    </row>
    <row r="30" spans="2:2" s="114" customFormat="1" ht="30" x14ac:dyDescent="0.25">
      <c r="B30" s="115" t="s">
        <v>103</v>
      </c>
    </row>
    <row r="32" spans="2:2" ht="257.25" x14ac:dyDescent="0.25">
      <c r="B32" s="114" t="s">
        <v>104</v>
      </c>
    </row>
    <row r="34" spans="2:2" ht="214.5" x14ac:dyDescent="0.25">
      <c r="B34" s="114" t="s">
        <v>105</v>
      </c>
    </row>
    <row r="36" spans="2:2" ht="100.5" x14ac:dyDescent="0.25">
      <c r="B36" s="114" t="s">
        <v>106</v>
      </c>
    </row>
    <row r="37" spans="2:2" x14ac:dyDescent="0.25">
      <c r="B37" s="114"/>
    </row>
    <row r="39" spans="2:2" ht="18.75" x14ac:dyDescent="0.25">
      <c r="B39" s="116" t="s">
        <v>107</v>
      </c>
    </row>
    <row r="40" spans="2:2" ht="28.5" x14ac:dyDescent="0.25">
      <c r="B40" s="114" t="s">
        <v>108</v>
      </c>
    </row>
    <row r="42" spans="2:2" ht="129" x14ac:dyDescent="0.25">
      <c r="B42" s="114" t="s">
        <v>109</v>
      </c>
    </row>
    <row r="44" spans="2:2" ht="43.5" x14ac:dyDescent="0.25">
      <c r="B44" s="114" t="s">
        <v>110</v>
      </c>
    </row>
    <row r="46" spans="2:2" ht="30.75" customHeight="1" x14ac:dyDescent="0.25">
      <c r="B46" s="114" t="s">
        <v>111</v>
      </c>
    </row>
    <row r="48" spans="2:2" ht="341.25" x14ac:dyDescent="0.25">
      <c r="B48" s="114" t="s">
        <v>119</v>
      </c>
    </row>
    <row r="50" spans="2:2" ht="57.75" x14ac:dyDescent="0.25">
      <c r="B50" s="117" t="s">
        <v>112</v>
      </c>
    </row>
    <row r="52" spans="2:2" ht="72" x14ac:dyDescent="0.25">
      <c r="B52" s="114" t="s">
        <v>113</v>
      </c>
    </row>
    <row r="54" spans="2:2" ht="72" x14ac:dyDescent="0.25">
      <c r="B54" s="114" t="s">
        <v>114</v>
      </c>
    </row>
    <row r="56" spans="2:2" ht="72" x14ac:dyDescent="0.25">
      <c r="B56" s="114" t="s">
        <v>115</v>
      </c>
    </row>
    <row r="58" spans="2:2" ht="129" x14ac:dyDescent="0.25">
      <c r="B58" s="114" t="s">
        <v>116</v>
      </c>
    </row>
    <row r="60" spans="2:2" ht="100.5" x14ac:dyDescent="0.25">
      <c r="B60" s="114" t="s">
        <v>117</v>
      </c>
    </row>
    <row r="62" spans="2:2" ht="15" x14ac:dyDescent="0.25">
      <c r="B62" s="112" t="s">
        <v>118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Year xmlns="63979cc8-f6b2-4ee6-8bed-630b6048d169">2013</Year>
    <d599451e10b14aceb47619c4acf6a5e3 xmlns="59db5950-9a61-4c09-b3e2-fe6d472fba04">
      <Terms xmlns="http://schemas.microsoft.com/office/infopath/2007/PartnerControls"/>
    </d599451e10b14aceb47619c4acf6a5e3>
    <TaxCatchAll xmlns="59db5950-9a61-4c09-b3e2-fe6d472fba04"/>
    <BusinessUnit xmlns="63979cc8-f6b2-4ee6-8bed-630b6048d169">Energy Office</BusinessUnit>
    <PublishingExpirationDate xmlns="http://schemas.microsoft.com/sharepoint/v3" xsi:nil="true"/>
    <RoutingRuleDescription xmlns="http://schemas.microsoft.com/sharepoint/v3">eia</RoutingRuleDescription>
    <PublishingStartDate xmlns="http://schemas.microsoft.com/sharepoint/v3" xsi:nil="true"/>
    <Publish xmlns="63979cc8-f6b2-4ee6-8bed-630b6048d169">Yes</Publish>
    <Topic xmlns="63979cc8-f6b2-4ee6-8bed-630b6048d169">Electric Utilities</Topic>
    <Program xmlns="63979cc8-f6b2-4ee6-8bed-630b6048d169">Energy and Technology</Program>
    <Content_x0020_Type xmlns="63979cc8-f6b2-4ee6-8bed-630b6048d169">Data</Content_x0020_Typ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5bfdb2daf834a138353540e7e3ec3c4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a8eabb1aa2ab5935b5a0eca6737857c4"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6660fb1-bd30-4810-8537-b68c6e8405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E2332-1656-40C0-9B0C-15CD29A61F94}">
  <ds:schemaRefs>
    <ds:schemaRef ds:uri="http://schemas.microsoft.com/sharepoint/v3/contenttype/forms"/>
  </ds:schemaRefs>
</ds:datastoreItem>
</file>

<file path=customXml/itemProps2.xml><?xml version="1.0" encoding="utf-8"?>
<ds:datastoreItem xmlns:ds="http://schemas.openxmlformats.org/officeDocument/2006/customXml" ds:itemID="{7FFEBEF6-F438-4114-9652-22F6EB3C0BBC}">
  <ds:schemaRefs>
    <ds:schemaRef ds:uri="http://schemas.microsoft.com/office/2006/metadata/longProperties"/>
  </ds:schemaRefs>
</ds:datastoreItem>
</file>

<file path=customXml/itemProps3.xml><?xml version="1.0" encoding="utf-8"?>
<ds:datastoreItem xmlns:ds="http://schemas.openxmlformats.org/officeDocument/2006/customXml" ds:itemID="{4166D43F-335B-436C-90BE-6467982B26FE}">
  <ds:schemaRefs>
    <ds:schemaRef ds:uri="http://purl.org/dc/terms/"/>
    <ds:schemaRef ds:uri="http://schemas.microsoft.com/office/infopath/2007/PartnerControls"/>
    <ds:schemaRef ds:uri="59db5950-9a61-4c09-b3e2-fe6d472fba04"/>
    <ds:schemaRef ds:uri="63979cc8-f6b2-4ee6-8bed-630b6048d169"/>
    <ds:schemaRef ds:uri="http://schemas.openxmlformats.org/package/2006/metadata/core-properties"/>
    <ds:schemaRef ds:uri="http://purl.org/dc/dcmitype/"/>
    <ds:schemaRef ds:uri="http://schemas.microsoft.com/office/2006/documentManagement/types"/>
    <ds:schemaRef ds:uri="http://schemas.microsoft.com/sharepoint/v3"/>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FA1944A2-F56E-4E90-84CC-21AE8A03F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Conservation Report</vt:lpstr>
      <vt:lpstr>Renewables Report</vt:lpstr>
      <vt:lpstr>Renewables Example</vt:lpstr>
      <vt:lpstr>Instructions</vt:lpstr>
      <vt:lpstr>Alternative Reporting System </vt:lpstr>
      <vt:lpstr>'Conservation Report'!Print_Area</vt:lpstr>
      <vt:lpstr>'Renewables Example'!Print_Area</vt:lpstr>
      <vt:lpstr>'Renewables Report'!Print_Area</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2012/3 I-937 report</dc:title>
  <dc:creator>MegO</dc:creator>
  <cp:keywords>TacomaPower-2013-EIA-Report</cp:keywords>
  <cp:lastModifiedBy>Bernthal, Tim (COM)</cp:lastModifiedBy>
  <cp:lastPrinted>2013-05-21T18:10:29Z</cp:lastPrinted>
  <dcterms:created xsi:type="dcterms:W3CDTF">2012-03-20T21:01:26Z</dcterms:created>
  <dcterms:modified xsi:type="dcterms:W3CDTF">2016-04-29T18:30:19Z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BExAnalyzer_OldName">
    <vt:lpwstr>EIA I-937_2013 ReportWorkbook_Tacoma.xls</vt:lpwstr>
  </property>
  <property fmtid="{D5CDD505-2E9C-101B-9397-08002B2CF9AE}" pid="4" name="ContentTypeId">
    <vt:lpwstr>0x010100B37F82A00B46344287D29A2B5774955F</vt:lpwstr>
  </property>
  <property fmtid="{D5CDD505-2E9C-101B-9397-08002B2CF9AE}" pid="5" name="Tags">
    <vt:lpwstr/>
  </property>
  <property fmtid="{D5CDD505-2E9C-101B-9397-08002B2CF9AE}" pid="6" name="Order">
    <vt:r8>260200</vt:r8>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ies>
</file>