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20730" windowHeight="11505"/>
  </bookViews>
  <sheets>
    <sheet name="Conservation Report" sheetId="2" r:id="rId1"/>
    <sheet name="Renewable Energy Report" sheetId="1" r:id="rId2"/>
  </sheets>
  <externalReferences>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'[1]Facility Detail'!$B$412:$B$421</definedName>
    <definedName name="LaborBonus">'[1]Facility Detail'!$B$401:$B$403</definedName>
    <definedName name="OwnedCont">#REF!</definedName>
    <definedName name="_xlnm.Print_Area" localSheetId="0">'Conservation Report'!$A$1:$F$72</definedName>
    <definedName name="_xlnm.Print_Area" localSheetId="1">'Renewable Energy Report'!$A$1:$M$85</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45621"/>
</workbook>
</file>

<file path=xl/calcChain.xml><?xml version="1.0" encoding="utf-8"?>
<calcChain xmlns="http://schemas.openxmlformats.org/spreadsheetml/2006/main">
  <c r="C18" i="2" l="1"/>
  <c r="C34" i="2" s="1"/>
  <c r="C17" i="2"/>
  <c r="C36" i="2"/>
  <c r="C53" i="2" s="1"/>
  <c r="D29" i="2"/>
  <c r="D17" i="2"/>
  <c r="D34" i="2" s="1"/>
  <c r="D71" i="1"/>
  <c r="D57" i="1"/>
  <c r="D51" i="1"/>
  <c r="B51" i="1"/>
  <c r="C50" i="1"/>
  <c r="B50" i="1"/>
  <c r="C49" i="1"/>
  <c r="B49" i="1"/>
  <c r="C48" i="1"/>
  <c r="B48" i="1"/>
  <c r="C47" i="1"/>
  <c r="B47" i="1"/>
  <c r="C46" i="1"/>
  <c r="B46" i="1"/>
  <c r="C45" i="1"/>
  <c r="B45" i="1"/>
  <c r="C44" i="1"/>
  <c r="B44" i="1"/>
  <c r="C43" i="1"/>
  <c r="B43" i="1"/>
  <c r="C42" i="1"/>
  <c r="B42" i="1"/>
  <c r="C41" i="1"/>
  <c r="C28" i="1" s="1"/>
  <c r="C30" i="1" s="1"/>
  <c r="B41" i="1"/>
  <c r="D33" i="1"/>
  <c r="E30" i="1"/>
  <c r="M29" i="1"/>
  <c r="L29" i="1"/>
  <c r="K29" i="1"/>
  <c r="J29" i="1"/>
  <c r="I29" i="1"/>
  <c r="H29" i="1"/>
  <c r="G29" i="1"/>
  <c r="F29" i="1"/>
  <c r="E29" i="1"/>
  <c r="D29" i="1"/>
  <c r="M28" i="1"/>
  <c r="M30" i="1" s="1"/>
  <c r="L28" i="1"/>
  <c r="L30" i="1" s="1"/>
  <c r="K28" i="1"/>
  <c r="J28" i="1"/>
  <c r="I28" i="1"/>
  <c r="I30" i="1" s="1"/>
  <c r="H28" i="1"/>
  <c r="H30" i="1" s="1"/>
  <c r="G28" i="1"/>
  <c r="F28" i="1"/>
  <c r="E28" i="1"/>
  <c r="D28" i="1"/>
  <c r="D30" i="1" s="1"/>
  <c r="D17" i="1"/>
  <c r="D16" i="1"/>
  <c r="D18" i="1" s="1"/>
  <c r="D20" i="1" s="1"/>
  <c r="F30" i="1" l="1"/>
  <c r="J30" i="1"/>
  <c r="G30" i="1"/>
  <c r="K30" i="1"/>
  <c r="D21" i="1"/>
</calcChain>
</file>

<file path=xl/sharedStrings.xml><?xml version="1.0" encoding="utf-8"?>
<sst xmlns="http://schemas.openxmlformats.org/spreadsheetml/2006/main" count="165" uniqueCount="84">
  <si>
    <r>
      <rPr>
        <sz val="12"/>
        <color indexed="8"/>
        <rFont val="Arial"/>
        <family val="2"/>
      </rPr>
      <t>Energy Independence Act (EIA)</t>
    </r>
    <r>
      <rPr>
        <b/>
        <sz val="12"/>
        <color indexed="8"/>
        <rFont val="Arial"/>
        <family val="2"/>
      </rPr>
      <t xml:space="preserve"> </t>
    </r>
    <r>
      <rPr>
        <sz val="12"/>
        <color indexed="8"/>
        <rFont val="Arial Black"/>
        <family val="2"/>
      </rPr>
      <t xml:space="preserve">Renewable Energy Report </t>
    </r>
  </si>
  <si>
    <t>Utility</t>
  </si>
  <si>
    <t>Avista Corporation</t>
  </si>
  <si>
    <t>19.285.040 (2)(d) No Load Growth</t>
  </si>
  <si>
    <t>Report Submittal Date</t>
  </si>
  <si>
    <t>Utility Contact Name/Dept</t>
  </si>
  <si>
    <t>John Lyons / Resource Planning</t>
  </si>
  <si>
    <t>Phone</t>
  </si>
  <si>
    <t>509-495-8515</t>
  </si>
  <si>
    <t>Email</t>
  </si>
  <si>
    <t>john.lyons@avistacorp.com</t>
  </si>
  <si>
    <t>Compliance Method</t>
  </si>
  <si>
    <t>X</t>
  </si>
  <si>
    <t xml:space="preserve">19.285.040 (2)(a) RPS Target </t>
  </si>
  <si>
    <t xml:space="preserve">19.285.050 Resource Cost  </t>
  </si>
  <si>
    <t>Loads and Resources</t>
  </si>
  <si>
    <t>2011 Annual Load (MWh)</t>
  </si>
  <si>
    <t>2012 Annual Load (MWh)</t>
  </si>
  <si>
    <t>Average of 2011 &amp; 2012 Loads (MWh)</t>
  </si>
  <si>
    <t>2013 Eligible Renewable Energy Target (% of load)</t>
  </si>
  <si>
    <t>2013 Eligible Renewable Energy Target (MWh)</t>
  </si>
  <si>
    <t>Eligible Renewables Acquisitions / Investments (MWh)</t>
  </si>
  <si>
    <t>(a)</t>
  </si>
  <si>
    <t>     (b)</t>
  </si>
  <si>
    <t>(c)</t>
  </si>
  <si>
    <t>     (d)</t>
  </si>
  <si>
    <t>     (e)</t>
  </si>
  <si>
    <t>     (f)</t>
  </si>
  <si>
    <t>     (g)</t>
  </si>
  <si>
    <t>(h)</t>
  </si>
  <si>
    <t>     (i)</t>
  </si>
  <si>
    <t>Water</t>
  </si>
  <si>
    <t>Wind</t>
  </si>
  <si>
    <t>Solar Energy</t>
  </si>
  <si>
    <t>Geothermal Energy</t>
  </si>
  <si>
    <t>Landfill Gas</t>
  </si>
  <si>
    <t>Wave, Ocean, Tidal</t>
  </si>
  <si>
    <t>Gas from Sewage Treatment</t>
  </si>
  <si>
    <t xml:space="preserve"> Biodiesel</t>
  </si>
  <si>
    <t>Biomass Energy</t>
  </si>
  <si>
    <t>Apprentice Labor</t>
  </si>
  <si>
    <t>Distributed Generation</t>
  </si>
  <si>
    <t>MWh</t>
  </si>
  <si>
    <t>MWh equivalent</t>
  </si>
  <si>
    <t>Eligible Renewable Resources (MWh)</t>
  </si>
  <si>
    <t>Renewable Energy Credits (MWh)</t>
  </si>
  <si>
    <t>Total Renewables (MWh)</t>
  </si>
  <si>
    <t>Renewable Resources</t>
  </si>
  <si>
    <t>Compliance Year</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</si>
  <si>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2013.</t>
    </r>
  </si>
  <si>
    <t xml:space="preserve">Water </t>
  </si>
  <si>
    <t xml:space="preserve">Wave, Ocean, Tidal </t>
  </si>
  <si>
    <t>Facility Name</t>
  </si>
  <si>
    <t>Renewable Energy Credits *</t>
  </si>
  <si>
    <t>Facility Name,GUID,(REC Vintage)</t>
  </si>
  <si>
    <t>Target Year</t>
  </si>
  <si>
    <t xml:space="preserve">Renewables Notes: </t>
  </si>
  <si>
    <r>
      <rPr>
        <sz val="12"/>
        <color indexed="8"/>
        <rFont val="Arial"/>
        <family val="2"/>
      </rPr>
      <t xml:space="preserve">Energy Independence Act (I-937) </t>
    </r>
    <r>
      <rPr>
        <sz val="12"/>
        <color indexed="8"/>
        <rFont val="Arial Black"/>
        <family val="2"/>
      </rPr>
      <t xml:space="preserve">Conservation Report </t>
    </r>
  </si>
  <si>
    <t>Avista Corp.</t>
  </si>
  <si>
    <t>5-31-13</t>
  </si>
  <si>
    <t>Utility Contact Name/Dept.</t>
  </si>
  <si>
    <t>Mark Baker, Demand Side Management</t>
  </si>
  <si>
    <t>(509) 495-4864</t>
  </si>
  <si>
    <t>mark.baker@avistacorp.com</t>
  </si>
  <si>
    <r>
      <t xml:space="preserve"> </t>
    </r>
    <r>
      <rPr>
        <b/>
        <sz val="10"/>
        <color indexed="8"/>
        <rFont val="Arial"/>
        <family val="2"/>
      </rPr>
      <t>Planning</t>
    </r>
  </si>
  <si>
    <t>2012 - 2013 Planning</t>
  </si>
  <si>
    <t>Ten Year Potential (MWh)</t>
  </si>
  <si>
    <t>2012 - 2013 Target (MWh)</t>
  </si>
  <si>
    <t>Total</t>
  </si>
  <si>
    <t>Achievement</t>
  </si>
  <si>
    <t>2012 Achievement</t>
  </si>
  <si>
    <t>Conservation by Sector</t>
  </si>
  <si>
    <t>Utility Expenditures ($)</t>
  </si>
  <si>
    <t xml:space="preserve"> Residential </t>
  </si>
  <si>
    <t xml:space="preserve"> Commercial</t>
  </si>
  <si>
    <t xml:space="preserve"> Industrial</t>
  </si>
  <si>
    <t xml:space="preserve"> Agriculture</t>
  </si>
  <si>
    <t xml:space="preserve"> Distribution Efficiency</t>
  </si>
  <si>
    <t xml:space="preserve"> Production Efficiency</t>
  </si>
  <si>
    <t xml:space="preserve"> NEEA</t>
  </si>
  <si>
    <r>
      <t xml:space="preserve">Conservation expenditures </t>
    </r>
    <r>
      <rPr>
        <i/>
        <sz val="10"/>
        <color indexed="8"/>
        <rFont val="Arial"/>
        <family val="2"/>
      </rPr>
      <t xml:space="preserve">NOT </t>
    </r>
    <r>
      <rPr>
        <sz val="10"/>
        <color indexed="8"/>
        <rFont val="Arial"/>
        <family val="2"/>
      </rPr>
      <t>included in sector expenditures</t>
    </r>
  </si>
  <si>
    <t>General</t>
  </si>
  <si>
    <r>
      <t xml:space="preserve">Methodology Narrative: </t>
    </r>
    <r>
      <rPr>
        <sz val="10"/>
        <color indexed="8"/>
        <rFont val="Arial"/>
        <family val="2"/>
      </rPr>
      <t xml:space="preserve">See instructions </t>
    </r>
    <r>
      <rPr>
        <b/>
        <sz val="10"/>
        <color indexed="8"/>
        <rFont val="Arial"/>
        <family val="2"/>
      </rPr>
      <t xml:space="preserve">
</t>
    </r>
  </si>
  <si>
    <t>Conservation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</si>
</sst>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_);_(* \(#,##0.0\);_(* &quot;-&quot;??_);_(@_)"/>
  </numFmts>
  <fonts count="26" x14ac:knownFonts="1">
    <font>
      <sz val="10"/>
      <name val="Arial"/>
    </font>
    <font>
      <sz val="11"/>
      <color theme="1"/>
      <name val="Calibri"/>
      <family val="2"/>
      <scheme val="minor"/>
    </font>
    <font>
      <b/>
      <sz val="12"/>
      <color indexed="8"/>
      <name val="Arial"/>
      <family val="2"/>
    </font>
    <font>
      <sz val="12"/>
      <color indexed="8"/>
      <name val="Arial"/>
      <family val="2"/>
    </font>
    <font>
      <sz val="12"/>
      <color indexed="8"/>
      <name val="Arial Black"/>
      <family val="2"/>
    </font>
    <font>
      <sz val="10"/>
      <color theme="1"/>
      <name val="Arial"/>
      <family val="2"/>
    </font>
    <font>
      <sz val="11"/>
      <color theme="1"/>
      <name val="Arial"/>
      <family val="2"/>
    </font>
    <font>
      <b/>
      <sz val="10"/>
      <color theme="1"/>
      <name val="Arial"/>
      <family val="2"/>
    </font>
    <font>
      <i/>
      <sz val="10"/>
      <color theme="1"/>
      <name val="Arial"/>
      <family val="2"/>
    </font>
    <font>
      <i/>
      <sz val="10"/>
      <color rgb="FFC00000"/>
      <name val="Arial"/>
      <family val="2"/>
    </font>
    <font>
      <sz val="10"/>
      <name val="Arial"/>
      <family val="2"/>
    </font>
    <font>
      <u/>
      <sz val="8.25"/>
      <color theme="10"/>
      <name val="Calibri"/>
      <family val="2"/>
    </font>
    <font>
      <sz val="14"/>
      <color theme="1"/>
      <name val="Arial"/>
      <family val="2"/>
    </font>
    <font>
      <sz val="9"/>
      <color theme="1"/>
      <name val="Arial"/>
      <family val="2"/>
    </font>
    <font>
      <b/>
      <sz val="9"/>
      <color theme="1"/>
      <name val="Arial"/>
      <family val="2"/>
    </font>
    <font>
      <b/>
      <i/>
      <sz val="10"/>
      <color indexed="60"/>
      <name val="Arial"/>
      <family val="2"/>
    </font>
    <font>
      <i/>
      <sz val="10"/>
      <color indexed="60"/>
      <name val="Arial"/>
      <family val="2"/>
    </font>
    <font>
      <sz val="10"/>
      <color rgb="FFC00000"/>
      <name val="Arial"/>
      <family val="2"/>
    </font>
    <font>
      <b/>
      <sz val="10"/>
      <name val="Arial"/>
      <family val="2"/>
    </font>
    <font>
      <sz val="8"/>
      <color theme="1"/>
      <name val="Arial"/>
      <family val="2"/>
    </font>
    <font>
      <sz val="10"/>
      <color rgb="FFFF0000"/>
      <name val="Arial"/>
      <family val="2"/>
    </font>
    <font>
      <b/>
      <sz val="10"/>
      <color indexed="8"/>
      <name val="Arial"/>
      <family val="2"/>
    </font>
    <font>
      <i/>
      <sz val="10"/>
      <color indexed="8"/>
      <name val="Arial"/>
      <family val="2"/>
    </font>
    <font>
      <sz val="10"/>
      <color indexed="8"/>
      <name val="Arial"/>
      <family val="2"/>
    </font>
    <font>
      <sz val="10"/>
      <color theme="6" tint="-0.499984740745262"/>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E4E4E4"/>
        <bgColor indexed="64"/>
      </patternFill>
    </fill>
    <fill>
      <patternFill patternType="lightUp">
        <fgColor theme="0" tint="-0.499984740745262"/>
        <bgColor theme="0" tint="-4.9989318521683403E-2"/>
      </patternFill>
    </fill>
  </fills>
  <borders count="36">
    <border>
      <left/>
      <right/>
      <top/>
      <bottom/>
      <diagonal/>
    </border>
    <border>
      <left style="medium">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bottom style="thin">
        <color indexed="64"/>
      </bottom>
      <diagonal/>
    </border>
  </borders>
  <cellStyleXfs count="8">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0" fillId="0" borderId="0"/>
    <xf numFmtId="0" fontId="1" fillId="0" borderId="0"/>
    <xf numFmtId="43" fontId="1" fillId="0" borderId="0" applyFont="0" applyFill="0" applyBorder="0" applyAlignment="0" applyProtection="0"/>
  </cellStyleXfs>
  <cellXfs count="154">
    <xf numFmtId="0" fontId="0" fillId="0" borderId="0" xfId="0"/>
    <xf numFmtId="0" fontId="2" fillId="2" borderId="0" xfId="0" applyNumberFormat="1" applyFont="1" applyFill="1" applyBorder="1" applyAlignment="1"/>
    <xf numFmtId="0" fontId="5" fillId="2" borderId="0" xfId="0" applyFont="1" applyFill="1" applyBorder="1"/>
    <xf numFmtId="0" fontId="6" fillId="2" borderId="0" xfId="0" applyFont="1" applyFill="1" applyBorder="1"/>
    <xf numFmtId="0" fontId="6" fillId="2" borderId="0" xfId="0" applyFont="1" applyFill="1" applyAlignment="1">
      <alignment horizontal="right"/>
    </xf>
    <xf numFmtId="0" fontId="5" fillId="2" borderId="0" xfId="0" applyFont="1" applyFill="1" applyBorder="1" applyAlignment="1"/>
    <xf numFmtId="0" fontId="5" fillId="2" borderId="0" xfId="0" applyFont="1" applyFill="1"/>
    <xf numFmtId="0" fontId="6" fillId="2" borderId="0" xfId="0" applyFont="1" applyFill="1"/>
    <xf numFmtId="0" fontId="6" fillId="2" borderId="1" xfId="0" applyFont="1" applyFill="1" applyBorder="1" applyAlignment="1">
      <alignment horizontal="right"/>
    </xf>
    <xf numFmtId="0" fontId="7" fillId="2" borderId="0" xfId="0" applyFont="1" applyFill="1" applyBorder="1" applyAlignment="1">
      <alignment horizontal="right"/>
    </xf>
    <xf numFmtId="0" fontId="7" fillId="2" borderId="0" xfId="0" applyFont="1" applyFill="1" applyBorder="1" applyAlignment="1">
      <alignment horizontal="left"/>
    </xf>
    <xf numFmtId="0" fontId="5" fillId="2" borderId="0" xfId="0" applyFont="1" applyFill="1" applyBorder="1" applyAlignment="1">
      <alignment horizontal="right"/>
    </xf>
    <xf numFmtId="0" fontId="8" fillId="2" borderId="0" xfId="0" applyNumberFormat="1" applyFont="1" applyFill="1" applyBorder="1"/>
    <xf numFmtId="0" fontId="9" fillId="2" borderId="0" xfId="0" applyFont="1" applyFill="1" applyBorder="1" applyAlignment="1">
      <alignment horizontal="left" vertical="center"/>
    </xf>
    <xf numFmtId="0" fontId="0" fillId="2" borderId="0" xfId="0" applyFont="1" applyFill="1" applyBorder="1" applyAlignment="1"/>
    <xf numFmtId="0" fontId="5" fillId="2" borderId="0" xfId="0" applyFont="1" applyFill="1" applyAlignment="1"/>
    <xf numFmtId="0" fontId="6" fillId="2" borderId="4" xfId="0" applyFont="1" applyFill="1" applyBorder="1" applyAlignment="1">
      <alignment horizontal="right"/>
    </xf>
    <xf numFmtId="0" fontId="5" fillId="2" borderId="0" xfId="0" applyFont="1" applyFill="1" applyAlignment="1">
      <alignment horizontal="right"/>
    </xf>
    <xf numFmtId="0" fontId="5" fillId="2" borderId="0" xfId="0" applyNumberFormat="1" applyFont="1" applyFill="1" applyBorder="1"/>
    <xf numFmtId="164" fontId="5" fillId="2" borderId="0" xfId="1" applyNumberFormat="1" applyFont="1" applyFill="1"/>
    <xf numFmtId="0" fontId="5" fillId="2" borderId="0" xfId="0" applyFont="1" applyFill="1" applyBorder="1" applyAlignment="1">
      <alignment horizontal="left"/>
    </xf>
    <xf numFmtId="0" fontId="10" fillId="2" borderId="0" xfId="0" applyFont="1" applyFill="1" applyBorder="1" applyAlignment="1">
      <alignment horizontal="right" wrapText="1"/>
    </xf>
    <xf numFmtId="0" fontId="6" fillId="2" borderId="0" xfId="0" applyFont="1" applyFill="1" applyAlignment="1">
      <alignment horizontal="right" vertical="center"/>
    </xf>
    <xf numFmtId="0" fontId="12" fillId="2" borderId="0" xfId="0" applyFont="1" applyFill="1" applyBorder="1" applyAlignment="1"/>
    <xf numFmtId="0" fontId="12" fillId="2" borderId="0" xfId="0" applyNumberFormat="1" applyFont="1" applyFill="1" applyBorder="1"/>
    <xf numFmtId="0" fontId="12" fillId="2" borderId="0" xfId="0" applyFont="1" applyFill="1"/>
    <xf numFmtId="0" fontId="9" fillId="2" borderId="0" xfId="0" applyFont="1" applyFill="1" applyAlignment="1">
      <alignment horizontal="left" vertical="center" wrapText="1"/>
    </xf>
    <xf numFmtId="0" fontId="5" fillId="2" borderId="0" xfId="0" applyFont="1" applyFill="1" applyAlignment="1">
      <alignment horizontal="center"/>
    </xf>
    <xf numFmtId="0" fontId="5" fillId="2" borderId="0" xfId="0" applyFont="1" applyFill="1" applyBorder="1" applyAlignment="1">
      <alignment horizontal="center"/>
    </xf>
    <xf numFmtId="165" fontId="5" fillId="2" borderId="0" xfId="2" applyNumberFormat="1" applyFont="1" applyFill="1" applyBorder="1" applyAlignment="1">
      <alignment horizontal="right"/>
    </xf>
    <xf numFmtId="166" fontId="5" fillId="2" borderId="0" xfId="3" applyNumberFormat="1" applyFont="1" applyFill="1" applyBorder="1" applyAlignment="1">
      <alignment horizontal="right"/>
    </xf>
    <xf numFmtId="165" fontId="5" fillId="2" borderId="0" xfId="0" applyNumberFormat="1" applyFont="1" applyFill="1" applyBorder="1"/>
    <xf numFmtId="0" fontId="10" fillId="2" borderId="0" xfId="0" applyFont="1" applyFill="1" applyBorder="1" applyAlignment="1">
      <alignment horizontal="right"/>
    </xf>
    <xf numFmtId="3" fontId="5" fillId="0" borderId="0" xfId="0" applyNumberFormat="1" applyFont="1" applyFill="1" applyBorder="1" applyAlignment="1"/>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7" fillId="2" borderId="0" xfId="0" applyFont="1" applyFill="1" applyAlignment="1">
      <alignment horizontal="right"/>
    </xf>
    <xf numFmtId="0" fontId="14" fillId="2" borderId="0" xfId="0" applyFont="1" applyFill="1" applyBorder="1" applyAlignment="1">
      <alignment horizontal="center" vertical="center" wrapText="1"/>
    </xf>
    <xf numFmtId="0" fontId="7" fillId="2" borderId="0" xfId="0" applyFont="1" applyFill="1"/>
    <xf numFmtId="0" fontId="13" fillId="2" borderId="0" xfId="0" applyFont="1" applyFill="1" applyAlignment="1">
      <alignment horizontal="center" vertical="center"/>
    </xf>
    <xf numFmtId="164" fontId="5" fillId="4" borderId="14" xfId="1" applyNumberFormat="1" applyFont="1" applyFill="1" applyBorder="1"/>
    <xf numFmtId="164" fontId="5" fillId="4" borderId="15" xfId="1" applyNumberFormat="1" applyFont="1" applyFill="1" applyBorder="1"/>
    <xf numFmtId="164" fontId="5" fillId="4" borderId="16" xfId="1" applyNumberFormat="1" applyFont="1" applyFill="1" applyBorder="1"/>
    <xf numFmtId="164" fontId="5" fillId="4" borderId="17" xfId="1" applyNumberFormat="1" applyFont="1" applyFill="1" applyBorder="1"/>
    <xf numFmtId="164" fontId="5" fillId="4" borderId="18" xfId="1" applyNumberFormat="1" applyFont="1" applyFill="1" applyBorder="1"/>
    <xf numFmtId="164" fontId="5" fillId="4" borderId="19" xfId="1" applyNumberFormat="1" applyFont="1" applyFill="1" applyBorder="1"/>
    <xf numFmtId="164" fontId="5" fillId="4" borderId="11" xfId="1" applyNumberFormat="1" applyFont="1" applyFill="1" applyBorder="1"/>
    <xf numFmtId="164" fontId="5" fillId="4" borderId="12" xfId="1" applyNumberFormat="1" applyFont="1" applyFill="1" applyBorder="1"/>
    <xf numFmtId="164" fontId="5" fillId="4" borderId="13" xfId="1" applyNumberFormat="1" applyFont="1" applyFill="1" applyBorder="1"/>
    <xf numFmtId="0" fontId="7" fillId="2" borderId="0" xfId="0" applyFont="1" applyFill="1" applyBorder="1" applyAlignment="1">
      <alignment horizontal="center"/>
    </xf>
    <xf numFmtId="0" fontId="17" fillId="0" borderId="0" xfId="0" applyFont="1" applyAlignment="1">
      <alignment wrapText="1"/>
    </xf>
    <xf numFmtId="0" fontId="17" fillId="2" borderId="0" xfId="0" applyFont="1" applyFill="1"/>
    <xf numFmtId="0" fontId="5" fillId="2" borderId="0" xfId="0" applyFont="1" applyFill="1" applyAlignment="1">
      <alignment wrapText="1"/>
    </xf>
    <xf numFmtId="0" fontId="18" fillId="2" borderId="0" xfId="0" applyFont="1" applyFill="1" applyAlignment="1">
      <alignment horizontal="right"/>
    </xf>
    <xf numFmtId="0" fontId="10" fillId="3" borderId="2" xfId="0" applyFont="1" applyFill="1" applyBorder="1" applyAlignment="1">
      <alignment horizontal="right"/>
    </xf>
    <xf numFmtId="164" fontId="5" fillId="3" borderId="20" xfId="1" applyNumberFormat="1" applyFont="1" applyFill="1" applyBorder="1"/>
    <xf numFmtId="164" fontId="5" fillId="3" borderId="15" xfId="1" applyNumberFormat="1" applyFont="1" applyFill="1" applyBorder="1"/>
    <xf numFmtId="164" fontId="5" fillId="3" borderId="16" xfId="1" applyNumberFormat="1" applyFont="1" applyFill="1" applyBorder="1"/>
    <xf numFmtId="164" fontId="5" fillId="3" borderId="21" xfId="1" applyNumberFormat="1" applyFont="1" applyFill="1" applyBorder="1"/>
    <xf numFmtId="164" fontId="5" fillId="3" borderId="22" xfId="1" applyNumberFormat="1" applyFont="1" applyFill="1" applyBorder="1"/>
    <xf numFmtId="164" fontId="5" fillId="3" borderId="23" xfId="1" applyNumberFormat="1" applyFont="1" applyFill="1" applyBorder="1"/>
    <xf numFmtId="0" fontId="7" fillId="3" borderId="3" xfId="0" applyFont="1" applyFill="1" applyBorder="1"/>
    <xf numFmtId="0" fontId="5" fillId="2" borderId="24" xfId="0" applyFont="1" applyFill="1" applyBorder="1"/>
    <xf numFmtId="0" fontId="19" fillId="3" borderId="25" xfId="0" applyFont="1" applyFill="1" applyBorder="1"/>
    <xf numFmtId="164" fontId="20" fillId="3" borderId="14" xfId="1" applyNumberFormat="1" applyFont="1" applyFill="1" applyBorder="1" applyAlignment="1">
      <alignment horizontal="center"/>
    </xf>
    <xf numFmtId="164" fontId="20" fillId="3" borderId="26" xfId="1" applyNumberFormat="1" applyFont="1" applyFill="1" applyBorder="1" applyAlignment="1">
      <alignment horizontal="center"/>
    </xf>
    <xf numFmtId="0" fontId="7" fillId="3" borderId="25" xfId="0" applyFont="1" applyFill="1" applyBorder="1"/>
    <xf numFmtId="164" fontId="5" fillId="3" borderId="26" xfId="1" applyNumberFormat="1" applyFont="1" applyFill="1" applyBorder="1"/>
    <xf numFmtId="0" fontId="5" fillId="2" borderId="0" xfId="6" applyFont="1" applyFill="1" applyBorder="1"/>
    <xf numFmtId="0" fontId="4" fillId="2" borderId="0" xfId="6" applyFont="1" applyFill="1" applyBorder="1" applyAlignment="1"/>
    <xf numFmtId="0" fontId="5" fillId="2" borderId="0" xfId="6" applyFont="1" applyFill="1"/>
    <xf numFmtId="0" fontId="7" fillId="2" borderId="0" xfId="6" applyFont="1" applyFill="1" applyBorder="1" applyAlignment="1"/>
    <xf numFmtId="0" fontId="7" fillId="2" borderId="0" xfId="6" applyFont="1" applyFill="1" applyBorder="1" applyAlignment="1">
      <alignment horizontal="right"/>
    </xf>
    <xf numFmtId="0" fontId="5" fillId="2" borderId="0" xfId="6" applyFont="1" applyFill="1" applyBorder="1" applyAlignment="1">
      <alignment horizontal="right"/>
    </xf>
    <xf numFmtId="0" fontId="8" fillId="2" borderId="0" xfId="6" applyFont="1" applyFill="1" applyBorder="1"/>
    <xf numFmtId="0" fontId="5" fillId="2" borderId="0" xfId="6" applyFont="1" applyFill="1" applyAlignment="1">
      <alignment horizontal="right"/>
    </xf>
    <xf numFmtId="0" fontId="7" fillId="2" borderId="29" xfId="6" applyFont="1" applyFill="1" applyBorder="1" applyAlignment="1">
      <alignment horizontal="center" wrapText="1"/>
    </xf>
    <xf numFmtId="164" fontId="7" fillId="5" borderId="29" xfId="7" applyNumberFormat="1" applyFont="1" applyFill="1" applyBorder="1" applyAlignment="1">
      <alignment horizontal="right"/>
    </xf>
    <xf numFmtId="0" fontId="5" fillId="2" borderId="9" xfId="6" applyFont="1" applyFill="1" applyBorder="1"/>
    <xf numFmtId="0" fontId="7" fillId="2" borderId="26" xfId="6" applyFont="1" applyFill="1" applyBorder="1" applyAlignment="1">
      <alignment horizontal="right"/>
    </xf>
    <xf numFmtId="0" fontId="7" fillId="2" borderId="30" xfId="6" applyFont="1" applyFill="1" applyBorder="1" applyAlignment="1">
      <alignment horizontal="center" wrapText="1"/>
    </xf>
    <xf numFmtId="0" fontId="10" fillId="2" borderId="25" xfId="6" applyFont="1" applyFill="1" applyBorder="1" applyAlignment="1" applyProtection="1">
      <alignment horizontal="right"/>
    </xf>
    <xf numFmtId="164" fontId="5" fillId="3" borderId="26" xfId="7" applyNumberFormat="1" applyFont="1" applyFill="1" applyBorder="1" applyAlignment="1">
      <alignment horizontal="center"/>
    </xf>
    <xf numFmtId="164" fontId="5" fillId="3" borderId="22" xfId="7" applyNumberFormat="1" applyFont="1" applyFill="1" applyBorder="1" applyAlignment="1">
      <alignment horizontal="center"/>
    </xf>
    <xf numFmtId="37" fontId="5" fillId="3" borderId="26" xfId="7" applyNumberFormat="1" applyFont="1" applyFill="1" applyBorder="1" applyAlignment="1">
      <alignment horizontal="right"/>
    </xf>
    <xf numFmtId="0" fontId="5" fillId="2" borderId="25" xfId="6" applyFont="1" applyFill="1" applyBorder="1" applyAlignment="1">
      <alignment horizontal="right"/>
    </xf>
    <xf numFmtId="164" fontId="5" fillId="3" borderId="26" xfId="6" applyNumberFormat="1" applyFont="1" applyFill="1" applyBorder="1" applyAlignment="1">
      <alignment horizontal="center"/>
    </xf>
    <xf numFmtId="0" fontId="7" fillId="3" borderId="25" xfId="6" applyFont="1" applyFill="1" applyBorder="1"/>
    <xf numFmtId="0" fontId="5" fillId="2" borderId="25" xfId="6" applyFont="1" applyFill="1" applyBorder="1" applyAlignment="1">
      <alignment horizontal="right" wrapText="1"/>
    </xf>
    <xf numFmtId="167" fontId="24" fillId="6" borderId="31" xfId="6" applyNumberFormat="1" applyFont="1" applyFill="1" applyBorder="1" applyAlignment="1">
      <alignment horizontal="center"/>
    </xf>
    <xf numFmtId="167" fontId="24" fillId="6" borderId="32" xfId="6" applyNumberFormat="1" applyFont="1" applyFill="1" applyBorder="1" applyAlignment="1">
      <alignment horizontal="center"/>
    </xf>
    <xf numFmtId="0" fontId="7" fillId="3" borderId="25" xfId="6" applyFont="1" applyFill="1" applyBorder="1" applyAlignment="1">
      <alignment horizontal="right" vertical="center" wrapText="1"/>
    </xf>
    <xf numFmtId="167" fontId="5" fillId="6" borderId="31" xfId="6" applyNumberFormat="1" applyFont="1" applyFill="1" applyBorder="1" applyAlignment="1">
      <alignment horizontal="center"/>
    </xf>
    <xf numFmtId="0" fontId="7" fillId="3" borderId="25" xfId="6" applyFont="1" applyFill="1" applyBorder="1" applyAlignment="1">
      <alignment vertical="center" wrapText="1"/>
    </xf>
    <xf numFmtId="167" fontId="5" fillId="6" borderId="33" xfId="6" applyNumberFormat="1" applyFont="1" applyFill="1" applyBorder="1" applyAlignment="1">
      <alignment horizontal="center"/>
    </xf>
    <xf numFmtId="167" fontId="5" fillId="6" borderId="34" xfId="6" applyNumberFormat="1" applyFont="1" applyFill="1" applyBorder="1" applyAlignment="1">
      <alignment horizontal="center"/>
    </xf>
    <xf numFmtId="0" fontId="7" fillId="2" borderId="35" xfId="6" applyFont="1" applyFill="1" applyBorder="1"/>
    <xf numFmtId="164" fontId="7" fillId="4" borderId="17" xfId="6" applyNumberFormat="1" applyFont="1" applyFill="1" applyBorder="1" applyAlignment="1">
      <alignment horizontal="center"/>
    </xf>
    <xf numFmtId="0" fontId="7" fillId="2" borderId="0" xfId="6" applyFont="1" applyFill="1" applyBorder="1"/>
    <xf numFmtId="164" fontId="7" fillId="2" borderId="0" xfId="6" applyNumberFormat="1" applyFont="1" applyFill="1" applyBorder="1" applyAlignment="1">
      <alignment horizontal="center"/>
    </xf>
    <xf numFmtId="164" fontId="7" fillId="2" borderId="0" xfId="7" applyNumberFormat="1" applyFont="1" applyFill="1" applyBorder="1" applyAlignment="1">
      <alignment horizontal="center"/>
    </xf>
    <xf numFmtId="0" fontId="7" fillId="4" borderId="7" xfId="6" applyFont="1" applyFill="1" applyBorder="1" applyAlignment="1">
      <alignment horizontal="left"/>
    </xf>
    <xf numFmtId="0" fontId="7" fillId="2" borderId="0" xfId="6" applyFont="1" applyFill="1" applyBorder="1" applyAlignment="1">
      <alignment horizontal="left"/>
    </xf>
    <xf numFmtId="0" fontId="5" fillId="2" borderId="0" xfId="6" applyFont="1" applyFill="1" applyAlignment="1">
      <alignment vertical="top"/>
    </xf>
    <xf numFmtId="0" fontId="7" fillId="0" borderId="0" xfId="6" applyFont="1" applyFill="1" applyBorder="1" applyAlignment="1">
      <alignment wrapText="1"/>
    </xf>
    <xf numFmtId="0" fontId="5" fillId="0" borderId="0" xfId="6" applyFont="1" applyFill="1" applyBorder="1" applyAlignment="1">
      <alignment wrapText="1"/>
    </xf>
    <xf numFmtId="0" fontId="25" fillId="2" borderId="0" xfId="6" applyFont="1" applyFill="1" applyBorder="1" applyAlignment="1">
      <alignment horizontal="left"/>
    </xf>
    <xf numFmtId="0" fontId="7" fillId="2" borderId="0" xfId="6" applyFont="1" applyFill="1"/>
    <xf numFmtId="0" fontId="5" fillId="2" borderId="27" xfId="6" applyFont="1" applyFill="1" applyBorder="1" applyAlignment="1"/>
    <xf numFmtId="0" fontId="7" fillId="3" borderId="2" xfId="6" applyFont="1" applyFill="1" applyBorder="1" applyAlignment="1">
      <alignment horizontal="left"/>
    </xf>
    <xf numFmtId="49" fontId="8" fillId="3" borderId="3" xfId="6" applyNumberFormat="1" applyFont="1" applyFill="1" applyBorder="1" applyAlignment="1">
      <alignment horizontal="left"/>
    </xf>
    <xf numFmtId="0" fontId="5" fillId="3" borderId="3" xfId="6" applyFont="1" applyFill="1" applyBorder="1" applyAlignment="1">
      <alignment horizontal="left"/>
    </xf>
    <xf numFmtId="0" fontId="7" fillId="3" borderId="3" xfId="6" applyFont="1" applyFill="1" applyBorder="1" applyAlignment="1">
      <alignment horizontal="left"/>
    </xf>
    <xf numFmtId="0" fontId="11" fillId="3" borderId="5" xfId="4" applyFill="1" applyBorder="1" applyAlignment="1" applyProtection="1">
      <alignment horizontal="left"/>
    </xf>
    <xf numFmtId="0" fontId="5" fillId="3" borderId="5" xfId="6" applyFont="1" applyFill="1" applyBorder="1" applyAlignment="1">
      <alignment horizontal="left"/>
    </xf>
    <xf numFmtId="0" fontId="7" fillId="4" borderId="7" xfId="6" applyFont="1" applyFill="1" applyBorder="1" applyAlignment="1">
      <alignment horizontal="left"/>
    </xf>
    <xf numFmtId="0" fontId="1" fillId="0" borderId="7" xfId="6" applyBorder="1" applyAlignment="1">
      <alignment horizontal="left"/>
    </xf>
    <xf numFmtId="0" fontId="7" fillId="2" borderId="0" xfId="6" applyFont="1" applyFill="1" applyBorder="1" applyAlignment="1">
      <alignment horizontal="center"/>
    </xf>
    <xf numFmtId="0" fontId="7" fillId="2" borderId="28" xfId="6" applyFont="1" applyFill="1" applyBorder="1" applyAlignment="1">
      <alignment horizontal="center"/>
    </xf>
    <xf numFmtId="0" fontId="7" fillId="2" borderId="27" xfId="6" applyFont="1" applyFill="1" applyBorder="1" applyAlignment="1"/>
    <xf numFmtId="0" fontId="7" fillId="2" borderId="0" xfId="6" applyFont="1" applyFill="1" applyBorder="1" applyAlignment="1">
      <alignment vertical="top" wrapText="1"/>
    </xf>
    <xf numFmtId="0" fontId="7" fillId="0" borderId="0" xfId="6" applyFont="1" applyFill="1" applyBorder="1" applyAlignment="1">
      <alignment wrapText="1"/>
    </xf>
    <xf numFmtId="0" fontId="5" fillId="3" borderId="5" xfId="0" applyFont="1" applyFill="1" applyBorder="1" applyAlignment="1"/>
    <xf numFmtId="0" fontId="7" fillId="3" borderId="2" xfId="0" applyFont="1" applyFill="1" applyBorder="1" applyAlignment="1">
      <alignment horizontal="left"/>
    </xf>
    <xf numFmtId="0" fontId="7" fillId="3" borderId="2" xfId="0" applyFont="1" applyFill="1" applyBorder="1" applyAlignment="1"/>
    <xf numFmtId="0" fontId="7" fillId="2" borderId="0" xfId="0" applyFont="1" applyFill="1" applyBorder="1" applyAlignment="1">
      <alignment horizontal="center"/>
    </xf>
    <xf numFmtId="14" fontId="5" fillId="3" borderId="3" xfId="0" applyNumberFormat="1" applyFont="1" applyFill="1" applyBorder="1" applyAlignment="1">
      <alignment horizontal="left"/>
    </xf>
    <xf numFmtId="0" fontId="5" fillId="3" borderId="3" xfId="0" applyFont="1" applyFill="1" applyBorder="1" applyAlignment="1"/>
    <xf numFmtId="0" fontId="5" fillId="3" borderId="3" xfId="0" applyFont="1" applyFill="1" applyBorder="1" applyAlignment="1">
      <alignment horizontal="left"/>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10" fillId="2" borderId="0" xfId="0" applyFont="1" applyFill="1" applyBorder="1" applyAlignment="1">
      <alignment horizontal="right" wrapText="1"/>
    </xf>
    <xf numFmtId="3" fontId="5" fillId="3" borderId="9" xfId="0" applyNumberFormat="1" applyFont="1" applyFill="1" applyBorder="1" applyAlignment="1"/>
    <xf numFmtId="3" fontId="5" fillId="3" borderId="3" xfId="0" applyNumberFormat="1" applyFont="1" applyFill="1" applyBorder="1" applyAlignment="1"/>
    <xf numFmtId="3" fontId="5" fillId="4" borderId="3" xfId="0" applyNumberFormat="1" applyFont="1" applyFill="1" applyBorder="1" applyAlignment="1"/>
    <xf numFmtId="9" fontId="10" fillId="4" borderId="3" xfId="0" applyNumberFormat="1" applyFont="1" applyFill="1" applyBorder="1" applyAlignment="1"/>
    <xf numFmtId="0" fontId="7" fillId="4" borderId="14" xfId="0" applyFont="1" applyFill="1" applyBorder="1" applyAlignment="1">
      <alignment horizontal="center"/>
    </xf>
    <xf numFmtId="0" fontId="5" fillId="0" borderId="15" xfId="0" applyFont="1" applyBorder="1" applyAlignment="1"/>
    <xf numFmtId="0" fontId="5" fillId="0" borderId="16" xfId="0" applyFont="1" applyBorder="1" applyAlignment="1"/>
    <xf numFmtId="0" fontId="7"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10" fillId="2" borderId="0" xfId="0" applyFont="1" applyFill="1" applyBorder="1" applyAlignment="1">
      <alignment horizontal="right"/>
    </xf>
    <xf numFmtId="3" fontId="5" fillId="4" borderId="10" xfId="0" applyNumberFormat="1" applyFont="1" applyFill="1" applyBorder="1" applyAlignment="1"/>
    <xf numFmtId="0" fontId="9" fillId="2" borderId="0" xfId="0" applyFont="1" applyFill="1" applyAlignment="1">
      <alignment horizontal="left" wrapText="1"/>
    </xf>
    <xf numFmtId="0" fontId="5" fillId="0" borderId="0" xfId="0" applyFont="1" applyAlignment="1"/>
    <xf numFmtId="0" fontId="9" fillId="2" borderId="0" xfId="0" applyFont="1" applyFill="1" applyAlignment="1">
      <alignment horizontal="left" vertical="center" wrapText="1"/>
    </xf>
    <xf numFmtId="0" fontId="0" fillId="2" borderId="0" xfId="0" applyFill="1" applyAlignment="1">
      <alignment wrapText="1"/>
    </xf>
  </cellXfs>
  <cellStyles count="8">
    <cellStyle name="Comma" xfId="1" builtinId="3"/>
    <cellStyle name="Comma 2" xfId="7"/>
    <cellStyle name="Currency" xfId="2" builtinId="4"/>
    <cellStyle name="Hyperlink" xfId="4" builtinId="8"/>
    <cellStyle name="Normal" xfId="0" builtinId="0"/>
    <cellStyle name="Normal 2" xfId="5"/>
    <cellStyle name="Normal 3" xfId="6"/>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38100</xdr:colOff>
      <xdr:row>55</xdr:row>
      <xdr:rowOff>120015</xdr:rowOff>
    </xdr:from>
    <xdr:ext cx="6134100" cy="2594610"/>
    <xdr:sp macro="" textlink="">
      <xdr:nvSpPr>
        <xdr:cNvPr id="2" name="TextBox 1"/>
        <xdr:cNvSpPr txBox="1"/>
      </xdr:nvSpPr>
      <xdr:spPr>
        <a:xfrm>
          <a:off x="38100" y="11940540"/>
          <a:ext cx="6134100" cy="259461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latin typeface="+mn-lt"/>
              <a:ea typeface="+mn-ea"/>
              <a:cs typeface="+mn-cs"/>
            </a:rPr>
            <a:t>Commercial and Industrial customers are not tracked separately and aretherefore listed under "Commercial." </a:t>
          </a:r>
        </a:p>
        <a:p>
          <a:endParaRPr lang="en-US" sz="1100">
            <a:solidFill>
              <a:schemeClr val="tx1"/>
            </a:solidFill>
            <a:latin typeface="+mn-lt"/>
            <a:ea typeface="+mn-ea"/>
            <a:cs typeface="+mn-cs"/>
          </a:endParaRPr>
        </a:p>
        <a:p>
          <a:r>
            <a:rPr lang="en-US" sz="1100">
              <a:solidFill>
                <a:schemeClr val="tx1"/>
              </a:solidFill>
              <a:latin typeface="+mn-lt"/>
              <a:ea typeface="+mn-ea"/>
              <a:cs typeface="+mn-cs"/>
            </a:rPr>
            <a:t>Distribution Efficiency expenditures occurred in 2012 as part of the Company’s Smart Grid Initiative. The savings achieved in 2013 will be evaluated and reported at the end of the 2012-2013 biennium. </a:t>
          </a:r>
        </a:p>
        <a:p>
          <a:endParaRPr lang="en-US" sz="1100">
            <a:solidFill>
              <a:schemeClr val="tx1"/>
            </a:solidFill>
            <a:latin typeface="+mn-lt"/>
            <a:ea typeface="+mn-ea"/>
            <a:cs typeface="+mn-cs"/>
          </a:endParaRPr>
        </a:p>
        <a:p>
          <a:r>
            <a:rPr lang="en-US" sz="1100">
              <a:solidFill>
                <a:schemeClr val="tx1"/>
              </a:solidFill>
              <a:latin typeface="+mn-lt"/>
              <a:ea typeface="+mn-ea"/>
              <a:cs typeface="+mn-cs"/>
            </a:rPr>
            <a:t>NEEA savings will be determined and reported on a biennial basis at the end of the 2012-2013 biennium. </a:t>
          </a:r>
        </a:p>
        <a:p>
          <a:endParaRPr lang="en-US" sz="1100">
            <a:solidFill>
              <a:schemeClr val="tx1"/>
            </a:solidFill>
            <a:latin typeface="+mn-lt"/>
            <a:ea typeface="+mn-ea"/>
            <a:cs typeface="+mn-cs"/>
          </a:endParaRPr>
        </a:p>
        <a:p>
          <a:r>
            <a:rPr lang="en-US" sz="1100">
              <a:solidFill>
                <a:schemeClr val="tx1"/>
              </a:solidFill>
              <a:latin typeface="+mn-lt"/>
              <a:ea typeface="+mn-ea"/>
              <a:cs typeface="+mn-cs"/>
            </a:rPr>
            <a:t>General expenditures are not</a:t>
          </a:r>
          <a:r>
            <a:rPr lang="en-US" sz="1100" baseline="0">
              <a:solidFill>
                <a:schemeClr val="tx1"/>
              </a:solidFill>
              <a:latin typeface="+mn-lt"/>
              <a:ea typeface="+mn-ea"/>
              <a:cs typeface="+mn-cs"/>
            </a:rPr>
            <a:t> </a:t>
          </a:r>
          <a:r>
            <a:rPr lang="en-US" sz="1100">
              <a:solidFill>
                <a:schemeClr val="tx1"/>
              </a:solidFill>
              <a:latin typeface="+mn-lt"/>
              <a:ea typeface="+mn-ea"/>
              <a:cs typeface="+mn-cs"/>
            </a:rPr>
            <a:t>applied to a specific</a:t>
          </a:r>
          <a:r>
            <a:rPr lang="en-US" sz="1100" baseline="0">
              <a:solidFill>
                <a:schemeClr val="tx1"/>
              </a:solidFill>
              <a:latin typeface="+mn-lt"/>
              <a:ea typeface="+mn-ea"/>
              <a:cs typeface="+mn-cs"/>
            </a:rPr>
            <a:t> sector</a:t>
          </a:r>
          <a:r>
            <a:rPr lang="en-US" sz="1100">
              <a:solidFill>
                <a:schemeClr val="tx1"/>
              </a:solidFill>
              <a:latin typeface="+mn-lt"/>
              <a:ea typeface="+mn-ea"/>
              <a:cs typeface="+mn-cs"/>
            </a:rPr>
            <a:t>. </a:t>
          </a:r>
        </a:p>
        <a:p>
          <a:endParaRPr lang="en-US" sz="1100">
            <a:solidFill>
              <a:schemeClr val="tx1"/>
            </a:solidFill>
            <a:latin typeface="+mn-lt"/>
            <a:ea typeface="+mn-ea"/>
            <a:cs typeface="+mn-cs"/>
          </a:endParaRPr>
        </a:p>
        <a:p>
          <a:r>
            <a:rPr lang="en-US" sz="1100">
              <a:solidFill>
                <a:schemeClr val="tx1"/>
              </a:solidFill>
              <a:latin typeface="+mn-lt"/>
              <a:ea typeface="+mn-ea"/>
              <a:cs typeface="+mn-cs"/>
            </a:rPr>
            <a:t>Avista's evaluation, measurement and verification (EM&amp;V) was performed by a contracted third party to calculate the verified energy savings in accordance with the Commission’s Order.  The Company’s 2012 Annual Demand Side Management (DSM) Report (provided under separate cover) provides more data regarding Avista's 2012 programs and results.</a:t>
          </a:r>
        </a:p>
        <a:p>
          <a:endParaRPr lang="en-US"/>
        </a:p>
      </xdr:txBody>
    </xdr:sp>
    <xdr:clientData/>
  </xdr:oneCellAnchor>
  <xdr:oneCellAnchor>
    <xdr:from>
      <xdr:col>0</xdr:col>
      <xdr:colOff>45720</xdr:colOff>
      <xdr:row>37</xdr:row>
      <xdr:rowOff>228601</xdr:rowOff>
    </xdr:from>
    <xdr:ext cx="6183630" cy="2533650"/>
    <xdr:sp macro="" textlink="">
      <xdr:nvSpPr>
        <xdr:cNvPr id="3" name="TextBox 2"/>
        <xdr:cNvSpPr txBox="1"/>
      </xdr:nvSpPr>
      <xdr:spPr>
        <a:xfrm>
          <a:off x="45720" y="8439151"/>
          <a:ext cx="6183630" cy="253365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latin typeface="+mn-lt"/>
              <a:ea typeface="+mn-ea"/>
              <a:cs typeface="+mn-cs"/>
            </a:rPr>
            <a:t>The Company’s energy efficiency acquisition targets for the 2012-2013 Biennium were based upon a Conservation Potential Assessment (CPA) completed as part of Avista’s 2011 Electric Integrated Resource Plan (IRP) by a third-party consultant applying methodologies consistent with the Northwest Power and Conservation Council’s (NWPCC) Sixth Power Plan.  </a:t>
          </a:r>
        </a:p>
        <a:p>
          <a:endParaRPr lang="en-US" sz="1100">
            <a:solidFill>
              <a:schemeClr val="tx1"/>
            </a:solidFill>
            <a:latin typeface="+mn-lt"/>
            <a:ea typeface="+mn-ea"/>
            <a:cs typeface="+mn-cs"/>
          </a:endParaRPr>
        </a:p>
        <a:p>
          <a:r>
            <a:rPr lang="en-US" sz="1100">
              <a:solidFill>
                <a:schemeClr val="tx1"/>
              </a:solidFill>
              <a:latin typeface="+mn-lt"/>
              <a:ea typeface="+mn-ea"/>
              <a:cs typeface="+mn-cs"/>
            </a:rPr>
            <a:t>Avista's 2012-2013 targets were approved in Order No. 01, Docket No. UE-111882, by the Washington Utilities and Transportation Commission (UTC) on February 10, 2012. Avista's targets were heard at the UTC’s open meetings on December 15, 2011 and February 10, 2012.  The Commission Order provides procedural and substantive background and detail, the web link to the documents is as follows: </a:t>
          </a:r>
          <a:r>
            <a:rPr lang="en-US" sz="1100" u="sng">
              <a:solidFill>
                <a:schemeClr val="tx1"/>
              </a:solidFill>
              <a:latin typeface="+mn-lt"/>
              <a:ea typeface="+mn-ea"/>
              <a:cs typeface="+mn-cs"/>
              <a:hlinkClick xmlns:r="http://schemas.openxmlformats.org/officeDocument/2006/relationships" r:id=""/>
            </a:rPr>
            <a:t>http://www.utc.wa.gov/docs/Pages/DocketLookup.aspx?FilingID=111882</a:t>
          </a:r>
          <a:r>
            <a:rPr lang="en-US" sz="1100">
              <a:solidFill>
                <a:schemeClr val="tx1"/>
              </a:solidFill>
              <a:latin typeface="+mn-lt"/>
              <a:ea typeface="+mn-ea"/>
              <a:cs typeface="+mn-cs"/>
            </a:rPr>
            <a:t>. </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Company commited to a range of acquisition rather than a point estimate in recognition of the uncertainties inherent in the estimation process. Avista is reporting the low-range number herein,</a:t>
          </a:r>
          <a:r>
            <a:rPr lang="en-US" sz="1100" baseline="0">
              <a:solidFill>
                <a:schemeClr val="tx1"/>
              </a:solidFill>
              <a:latin typeface="+mn-lt"/>
              <a:ea typeface="+mn-ea"/>
              <a:cs typeface="+mn-cs"/>
            </a:rPr>
            <a:t> </a:t>
          </a:r>
          <a:r>
            <a:rPr lang="en-US" sz="1100">
              <a:solidFill>
                <a:schemeClr val="tx1"/>
              </a:solidFill>
              <a:latin typeface="+mn-lt"/>
              <a:ea typeface="+mn-ea"/>
              <a:cs typeface="+mn-cs"/>
            </a:rPr>
            <a:t>consistent with RCW 19.285 and WAC 480-109.</a:t>
          </a:r>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73</xdr:row>
      <xdr:rowOff>0</xdr:rowOff>
    </xdr:from>
    <xdr:to>
      <xdr:col>5</xdr:col>
      <xdr:colOff>619108</xdr:colOff>
      <xdr:row>84</xdr:row>
      <xdr:rowOff>38100</xdr:rowOff>
    </xdr:to>
    <xdr:sp macro="" textlink="">
      <xdr:nvSpPr>
        <xdr:cNvPr id="2" name="TextBox 1"/>
        <xdr:cNvSpPr txBox="1"/>
      </xdr:nvSpPr>
      <xdr:spPr>
        <a:xfrm>
          <a:off x="180975" y="15154275"/>
          <a:ext cx="5400658" cy="19335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latin typeface="+mn-lt"/>
              <a:ea typeface="+mn-ea"/>
              <a:cs typeface="+mn-cs"/>
            </a:rPr>
            <a:t>In 2008, Avista purchased 50,000 renewable energy certificates per year generated from the Stateline Wind Project for the 2012 through 2015 period to comply with RCW 19.285 requirements.  The renewable energy certificates for 2012 through 2014 have been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a:t>
          </a:r>
          <a:r>
            <a:rPr lang="en-US" sz="1100">
              <a:solidFill>
                <a:schemeClr val="dk1"/>
              </a:solidFill>
              <a:latin typeface="+mn-lt"/>
              <a:ea typeface="+mn-ea"/>
              <a:cs typeface="+mn-cs"/>
            </a:rPr>
            <a:t> </a:t>
          </a:r>
        </a:p>
        <a:p>
          <a:endParaRPr lang="en-US"/>
        </a:p>
      </xdr:txBody>
    </xdr:sp>
    <xdr:clientData/>
  </xdr:twoCellAnchor>
  <xdr:twoCellAnchor>
    <xdr:from>
      <xdr:col>5</xdr:col>
      <xdr:colOff>904874</xdr:colOff>
      <xdr:row>73</xdr:row>
      <xdr:rowOff>0</xdr:rowOff>
    </xdr:from>
    <xdr:to>
      <xdr:col>12</xdr:col>
      <xdr:colOff>1047749</xdr:colOff>
      <xdr:row>84</xdr:row>
      <xdr:rowOff>38100</xdr:rowOff>
    </xdr:to>
    <xdr:sp macro="" textlink="">
      <xdr:nvSpPr>
        <xdr:cNvPr id="3" name="TextBox 2"/>
        <xdr:cNvSpPr txBox="1"/>
      </xdr:nvSpPr>
      <xdr:spPr>
        <a:xfrm>
          <a:off x="5867399" y="15154275"/>
          <a:ext cx="5819775" cy="19335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Palouse Wind</a:t>
          </a:r>
          <a:r>
            <a:rPr lang="en-US" baseline="0"/>
            <a:t> number shows estimated 2013 generation and has been adjusted for completed renewable energy certificate sales, but not pending sales. </a:t>
          </a:r>
          <a:endParaRPr lang="en-US"/>
        </a:p>
      </xdr:txBody>
    </xdr:sp>
    <xdr:clientData/>
  </xdr:twoCellAnchor>
  <xdr:twoCellAnchor>
    <xdr:from>
      <xdr:col>5</xdr:col>
      <xdr:colOff>523874</xdr:colOff>
      <xdr:row>0</xdr:row>
      <xdr:rowOff>161923</xdr:rowOff>
    </xdr:from>
    <xdr:to>
      <xdr:col>11</xdr:col>
      <xdr:colOff>1000125</xdr:colOff>
      <xdr:row>23</xdr:row>
      <xdr:rowOff>57149</xdr:rowOff>
    </xdr:to>
    <xdr:sp macro="" textlink="">
      <xdr:nvSpPr>
        <xdr:cNvPr id="4" name="TextBox 3"/>
        <xdr:cNvSpPr txBox="1"/>
      </xdr:nvSpPr>
      <xdr:spPr>
        <a:xfrm>
          <a:off x="5486399" y="161923"/>
          <a:ext cx="5048251" cy="442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Reporting Year:</a:t>
          </a:r>
          <a:endParaRPr lang="en-US" sz="1000">
            <a:solidFill>
              <a:schemeClr val="dk1"/>
            </a:solidFill>
            <a:effectLst/>
            <a:latin typeface="Arial" pitchFamily="34" charset="0"/>
            <a:ea typeface="+mn-ea"/>
            <a:cs typeface="Arial" pitchFamily="34" charset="0"/>
          </a:endParaRPr>
        </a:p>
        <a:p>
          <a:pPr>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2013 for the purpose of meeting its Energy Independence Act (EIA) renewables target for 2013. The actual resources and RECs used to comply with  the 2013 EIA target may vary from those reported here. Utilities will report in June of 2015 on the actual results for 2013.</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2013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 only to certain utilities that are not growing and not buying new non-renewable resources.</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2013 target year.  Utilities that elect to use a compliance method based on renewable investments must provide additional information demonstrating compliance with that method.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xdr:twoCellAnchor>
    <xdr:from>
      <xdr:col>1</xdr:col>
      <xdr:colOff>2514600</xdr:colOff>
      <xdr:row>10</xdr:row>
      <xdr:rowOff>38100</xdr:rowOff>
    </xdr:from>
    <xdr:to>
      <xdr:col>2</xdr:col>
      <xdr:colOff>32279</xdr:colOff>
      <xdr:row>10</xdr:row>
      <xdr:rowOff>190500</xdr:rowOff>
    </xdr:to>
    <xdr:sp macro="" textlink="">
      <xdr:nvSpPr>
        <xdr:cNvPr id="5" name="Rectangle 4"/>
        <xdr:cNvSpPr/>
      </xdr:nvSpPr>
      <xdr:spPr>
        <a:xfrm>
          <a:off x="2695575" y="1990725"/>
          <a:ext cx="156104"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1</xdr:col>
      <xdr:colOff>2505075</xdr:colOff>
      <xdr:row>11</xdr:row>
      <xdr:rowOff>38100</xdr:rowOff>
    </xdr:from>
    <xdr:to>
      <xdr:col>2</xdr:col>
      <xdr:colOff>6667</xdr:colOff>
      <xdr:row>11</xdr:row>
      <xdr:rowOff>190500</xdr:rowOff>
    </xdr:to>
    <xdr:sp macro="" textlink="">
      <xdr:nvSpPr>
        <xdr:cNvPr id="6" name="Rectangle 5"/>
        <xdr:cNvSpPr/>
      </xdr:nvSpPr>
      <xdr:spPr>
        <a:xfrm>
          <a:off x="2686050" y="2219325"/>
          <a:ext cx="140017"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lang="en-US" sz="1100"/>
        </a:p>
      </xdr:txBody>
    </xdr:sp>
    <xdr:clientData/>
  </xdr:twoCellAnchor>
  <xdr:twoCellAnchor>
    <xdr:from>
      <xdr:col>1</xdr:col>
      <xdr:colOff>2505075</xdr:colOff>
      <xdr:row>12</xdr:row>
      <xdr:rowOff>28575</xdr:rowOff>
    </xdr:from>
    <xdr:to>
      <xdr:col>2</xdr:col>
      <xdr:colOff>6667</xdr:colOff>
      <xdr:row>12</xdr:row>
      <xdr:rowOff>180975</xdr:rowOff>
    </xdr:to>
    <xdr:sp macro="" textlink="">
      <xdr:nvSpPr>
        <xdr:cNvPr id="7" name="Rectangle 6"/>
        <xdr:cNvSpPr/>
      </xdr:nvSpPr>
      <xdr:spPr>
        <a:xfrm>
          <a:off x="2686050" y="2428875"/>
          <a:ext cx="140017"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ETemp\Temporary%20Internet%20Files\Content.Outlook\GV19X6DU\Renewables\FINAL%20DOCUMENTS%20FOR%20FILING\Appendix%20A%20and%20F%20RCW%2019%20285%20Complianc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acility Detail"/>
      <sheetName val="Instructions"/>
      <sheetName val="Generation Rollup"/>
      <sheetName val="Appendix F"/>
    </sheetNames>
    <sheetDataSet>
      <sheetData sheetId="0">
        <row r="7">
          <cell r="C7">
            <v>5602601.4519999996</v>
          </cell>
          <cell r="D7">
            <v>5513396</v>
          </cell>
        </row>
      </sheetData>
      <sheetData sheetId="1">
        <row r="2">
          <cell r="B2" t="str">
            <v>Long Lake #3</v>
          </cell>
        </row>
        <row r="3">
          <cell r="B3" t="str">
            <v>Little Falls #4</v>
          </cell>
        </row>
        <row r="4">
          <cell r="B4" t="str">
            <v>Cabinet Gorge #2</v>
          </cell>
        </row>
        <row r="5">
          <cell r="B5" t="str">
            <v>Cabinet Gorge #3</v>
          </cell>
        </row>
        <row r="6">
          <cell r="B6" t="str">
            <v>Cabinet Gorge #4</v>
          </cell>
        </row>
        <row r="7">
          <cell r="B7" t="str">
            <v>Noxon Rapids #1</v>
          </cell>
        </row>
        <row r="8">
          <cell r="B8" t="str">
            <v>Noxon Rapids #2</v>
          </cell>
        </row>
        <row r="9">
          <cell r="B9" t="str">
            <v>Noxon Rapids #3</v>
          </cell>
        </row>
        <row r="10">
          <cell r="B10" t="str">
            <v>Noxon Rapids #4</v>
          </cell>
        </row>
        <row r="11">
          <cell r="B11" t="str">
            <v>Wanapum Fish Bypass</v>
          </cell>
        </row>
        <row r="12">
          <cell r="B12" t="str">
            <v>Palouse Wind</v>
          </cell>
        </row>
        <row r="64">
          <cell r="F64">
            <v>14197.425619726186</v>
          </cell>
        </row>
        <row r="97">
          <cell r="F97">
            <v>4862.043486025068</v>
          </cell>
        </row>
        <row r="130">
          <cell r="F130">
            <v>29008.28461994743</v>
          </cell>
        </row>
        <row r="163">
          <cell r="F163">
            <v>45807.517793306077</v>
          </cell>
        </row>
        <row r="196">
          <cell r="F196">
            <v>20517</v>
          </cell>
        </row>
        <row r="229">
          <cell r="F229">
            <v>21435</v>
          </cell>
        </row>
        <row r="262">
          <cell r="F262">
            <v>7709.3339427714673</v>
          </cell>
        </row>
        <row r="295">
          <cell r="F295">
            <v>14528.592942067989</v>
          </cell>
        </row>
        <row r="328">
          <cell r="F328">
            <v>12024</v>
          </cell>
        </row>
        <row r="361">
          <cell r="F361">
            <v>21927</v>
          </cell>
        </row>
        <row r="394">
          <cell r="F394">
            <v>309726</v>
          </cell>
        </row>
        <row r="401">
          <cell r="B401" t="str">
            <v>Eligible</v>
          </cell>
        </row>
        <row r="402">
          <cell r="B402" t="str">
            <v>Not Eligible</v>
          </cell>
        </row>
        <row r="403">
          <cell r="B403" t="str">
            <v>---</v>
          </cell>
        </row>
        <row r="413">
          <cell r="B413" t="str">
            <v>Wind</v>
          </cell>
        </row>
        <row r="414">
          <cell r="B414" t="str">
            <v>Solar</v>
          </cell>
        </row>
        <row r="415">
          <cell r="B415" t="str">
            <v>Water (Incremental Hydro)</v>
          </cell>
        </row>
        <row r="416">
          <cell r="B416" t="str">
            <v>Biomass</v>
          </cell>
        </row>
        <row r="417">
          <cell r="B417" t="str">
            <v>Geothermal</v>
          </cell>
        </row>
        <row r="418">
          <cell r="B418" t="str">
            <v>Landfill Gas</v>
          </cell>
        </row>
        <row r="419">
          <cell r="B419" t="str">
            <v>Sewage Treatment Gas</v>
          </cell>
        </row>
        <row r="420">
          <cell r="B420" t="str">
            <v>Wave, Ocean, Tidal</v>
          </cell>
        </row>
        <row r="421">
          <cell r="B421" t="str">
            <v>Biodiesel Fuel</v>
          </cell>
        </row>
      </sheetData>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baker@avistacorp.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ohn.lyons@avistaco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view="pageBreakPreview" zoomScale="115" zoomScaleNormal="100" zoomScaleSheetLayoutView="115" workbookViewId="0">
      <selection activeCell="F1" sqref="F1"/>
    </sheetView>
  </sheetViews>
  <sheetFormatPr defaultRowHeight="12.75" x14ac:dyDescent="0.2"/>
  <cols>
    <col min="1" max="1" width="2.7109375" style="72" customWidth="1"/>
    <col min="2" max="2" width="24.5703125" style="72" customWidth="1"/>
    <col min="3" max="3" width="16.7109375" style="72" customWidth="1"/>
    <col min="4" max="4" width="17.140625" style="72" customWidth="1"/>
    <col min="5" max="5" width="16" style="72" customWidth="1"/>
    <col min="6" max="6" width="17.140625" style="72" customWidth="1"/>
    <col min="7" max="8" width="12.5703125" style="72" customWidth="1"/>
    <col min="9" max="9" width="12.28515625" style="72" customWidth="1"/>
    <col min="10" max="10" width="12.5703125" style="72" customWidth="1"/>
    <col min="11" max="256" width="9.140625" style="72"/>
    <col min="257" max="257" width="2.7109375" style="72" customWidth="1"/>
    <col min="258" max="258" width="24.5703125" style="72" customWidth="1"/>
    <col min="259" max="259" width="16.7109375" style="72" customWidth="1"/>
    <col min="260" max="260" width="17.140625" style="72" customWidth="1"/>
    <col min="261" max="261" width="16" style="72" customWidth="1"/>
    <col min="262" max="262" width="17.140625" style="72" customWidth="1"/>
    <col min="263" max="264" width="12.5703125" style="72" customWidth="1"/>
    <col min="265" max="265" width="12.28515625" style="72" customWidth="1"/>
    <col min="266" max="266" width="12.5703125" style="72" customWidth="1"/>
    <col min="267" max="512" width="9.140625" style="72"/>
    <col min="513" max="513" width="2.7109375" style="72" customWidth="1"/>
    <col min="514" max="514" width="24.5703125" style="72" customWidth="1"/>
    <col min="515" max="515" width="16.7109375" style="72" customWidth="1"/>
    <col min="516" max="516" width="17.140625" style="72" customWidth="1"/>
    <col min="517" max="517" width="16" style="72" customWidth="1"/>
    <col min="518" max="518" width="17.140625" style="72" customWidth="1"/>
    <col min="519" max="520" width="12.5703125" style="72" customWidth="1"/>
    <col min="521" max="521" width="12.28515625" style="72" customWidth="1"/>
    <col min="522" max="522" width="12.5703125" style="72" customWidth="1"/>
    <col min="523" max="768" width="9.140625" style="72"/>
    <col min="769" max="769" width="2.7109375" style="72" customWidth="1"/>
    <col min="770" max="770" width="24.5703125" style="72" customWidth="1"/>
    <col min="771" max="771" width="16.7109375" style="72" customWidth="1"/>
    <col min="772" max="772" width="17.140625" style="72" customWidth="1"/>
    <col min="773" max="773" width="16" style="72" customWidth="1"/>
    <col min="774" max="774" width="17.140625" style="72" customWidth="1"/>
    <col min="775" max="776" width="12.5703125" style="72" customWidth="1"/>
    <col min="777" max="777" width="12.28515625" style="72" customWidth="1"/>
    <col min="778" max="778" width="12.5703125" style="72" customWidth="1"/>
    <col min="779" max="1024" width="9.140625" style="72"/>
    <col min="1025" max="1025" width="2.7109375" style="72" customWidth="1"/>
    <col min="1026" max="1026" width="24.5703125" style="72" customWidth="1"/>
    <col min="1027" max="1027" width="16.7109375" style="72" customWidth="1"/>
    <col min="1028" max="1028" width="17.140625" style="72" customWidth="1"/>
    <col min="1029" max="1029" width="16" style="72" customWidth="1"/>
    <col min="1030" max="1030" width="17.140625" style="72" customWidth="1"/>
    <col min="1031" max="1032" width="12.5703125" style="72" customWidth="1"/>
    <col min="1033" max="1033" width="12.28515625" style="72" customWidth="1"/>
    <col min="1034" max="1034" width="12.5703125" style="72" customWidth="1"/>
    <col min="1035" max="1280" width="9.140625" style="72"/>
    <col min="1281" max="1281" width="2.7109375" style="72" customWidth="1"/>
    <col min="1282" max="1282" width="24.5703125" style="72" customWidth="1"/>
    <col min="1283" max="1283" width="16.7109375" style="72" customWidth="1"/>
    <col min="1284" max="1284" width="17.140625" style="72" customWidth="1"/>
    <col min="1285" max="1285" width="16" style="72" customWidth="1"/>
    <col min="1286" max="1286" width="17.140625" style="72" customWidth="1"/>
    <col min="1287" max="1288" width="12.5703125" style="72" customWidth="1"/>
    <col min="1289" max="1289" width="12.28515625" style="72" customWidth="1"/>
    <col min="1290" max="1290" width="12.5703125" style="72" customWidth="1"/>
    <col min="1291" max="1536" width="9.140625" style="72"/>
    <col min="1537" max="1537" width="2.7109375" style="72" customWidth="1"/>
    <col min="1538" max="1538" width="24.5703125" style="72" customWidth="1"/>
    <col min="1539" max="1539" width="16.7109375" style="72" customWidth="1"/>
    <col min="1540" max="1540" width="17.140625" style="72" customWidth="1"/>
    <col min="1541" max="1541" width="16" style="72" customWidth="1"/>
    <col min="1542" max="1542" width="17.140625" style="72" customWidth="1"/>
    <col min="1543" max="1544" width="12.5703125" style="72" customWidth="1"/>
    <col min="1545" max="1545" width="12.28515625" style="72" customWidth="1"/>
    <col min="1546" max="1546" width="12.5703125" style="72" customWidth="1"/>
    <col min="1547" max="1792" width="9.140625" style="72"/>
    <col min="1793" max="1793" width="2.7109375" style="72" customWidth="1"/>
    <col min="1794" max="1794" width="24.5703125" style="72" customWidth="1"/>
    <col min="1795" max="1795" width="16.7109375" style="72" customWidth="1"/>
    <col min="1796" max="1796" width="17.140625" style="72" customWidth="1"/>
    <col min="1797" max="1797" width="16" style="72" customWidth="1"/>
    <col min="1798" max="1798" width="17.140625" style="72" customWidth="1"/>
    <col min="1799" max="1800" width="12.5703125" style="72" customWidth="1"/>
    <col min="1801" max="1801" width="12.28515625" style="72" customWidth="1"/>
    <col min="1802" max="1802" width="12.5703125" style="72" customWidth="1"/>
    <col min="1803" max="2048" width="9.140625" style="72"/>
    <col min="2049" max="2049" width="2.7109375" style="72" customWidth="1"/>
    <col min="2050" max="2050" width="24.5703125" style="72" customWidth="1"/>
    <col min="2051" max="2051" width="16.7109375" style="72" customWidth="1"/>
    <col min="2052" max="2052" width="17.140625" style="72" customWidth="1"/>
    <col min="2053" max="2053" width="16" style="72" customWidth="1"/>
    <col min="2054" max="2054" width="17.140625" style="72" customWidth="1"/>
    <col min="2055" max="2056" width="12.5703125" style="72" customWidth="1"/>
    <col min="2057" max="2057" width="12.28515625" style="72" customWidth="1"/>
    <col min="2058" max="2058" width="12.5703125" style="72" customWidth="1"/>
    <col min="2059" max="2304" width="9.140625" style="72"/>
    <col min="2305" max="2305" width="2.7109375" style="72" customWidth="1"/>
    <col min="2306" max="2306" width="24.5703125" style="72" customWidth="1"/>
    <col min="2307" max="2307" width="16.7109375" style="72" customWidth="1"/>
    <col min="2308" max="2308" width="17.140625" style="72" customWidth="1"/>
    <col min="2309" max="2309" width="16" style="72" customWidth="1"/>
    <col min="2310" max="2310" width="17.140625" style="72" customWidth="1"/>
    <col min="2311" max="2312" width="12.5703125" style="72" customWidth="1"/>
    <col min="2313" max="2313" width="12.28515625" style="72" customWidth="1"/>
    <col min="2314" max="2314" width="12.5703125" style="72" customWidth="1"/>
    <col min="2315" max="2560" width="9.140625" style="72"/>
    <col min="2561" max="2561" width="2.7109375" style="72" customWidth="1"/>
    <col min="2562" max="2562" width="24.5703125" style="72" customWidth="1"/>
    <col min="2563" max="2563" width="16.7109375" style="72" customWidth="1"/>
    <col min="2564" max="2564" width="17.140625" style="72" customWidth="1"/>
    <col min="2565" max="2565" width="16" style="72" customWidth="1"/>
    <col min="2566" max="2566" width="17.140625" style="72" customWidth="1"/>
    <col min="2567" max="2568" width="12.5703125" style="72" customWidth="1"/>
    <col min="2569" max="2569" width="12.28515625" style="72" customWidth="1"/>
    <col min="2570" max="2570" width="12.5703125" style="72" customWidth="1"/>
    <col min="2571" max="2816" width="9.140625" style="72"/>
    <col min="2817" max="2817" width="2.7109375" style="72" customWidth="1"/>
    <col min="2818" max="2818" width="24.5703125" style="72" customWidth="1"/>
    <col min="2819" max="2819" width="16.7109375" style="72" customWidth="1"/>
    <col min="2820" max="2820" width="17.140625" style="72" customWidth="1"/>
    <col min="2821" max="2821" width="16" style="72" customWidth="1"/>
    <col min="2822" max="2822" width="17.140625" style="72" customWidth="1"/>
    <col min="2823" max="2824" width="12.5703125" style="72" customWidth="1"/>
    <col min="2825" max="2825" width="12.28515625" style="72" customWidth="1"/>
    <col min="2826" max="2826" width="12.5703125" style="72" customWidth="1"/>
    <col min="2827" max="3072" width="9.140625" style="72"/>
    <col min="3073" max="3073" width="2.7109375" style="72" customWidth="1"/>
    <col min="3074" max="3074" width="24.5703125" style="72" customWidth="1"/>
    <col min="3075" max="3075" width="16.7109375" style="72" customWidth="1"/>
    <col min="3076" max="3076" width="17.140625" style="72" customWidth="1"/>
    <col min="3077" max="3077" width="16" style="72" customWidth="1"/>
    <col min="3078" max="3078" width="17.140625" style="72" customWidth="1"/>
    <col min="3079" max="3080" width="12.5703125" style="72" customWidth="1"/>
    <col min="3081" max="3081" width="12.28515625" style="72" customWidth="1"/>
    <col min="3082" max="3082" width="12.5703125" style="72" customWidth="1"/>
    <col min="3083" max="3328" width="9.140625" style="72"/>
    <col min="3329" max="3329" width="2.7109375" style="72" customWidth="1"/>
    <col min="3330" max="3330" width="24.5703125" style="72" customWidth="1"/>
    <col min="3331" max="3331" width="16.7109375" style="72" customWidth="1"/>
    <col min="3332" max="3332" width="17.140625" style="72" customWidth="1"/>
    <col min="3333" max="3333" width="16" style="72" customWidth="1"/>
    <col min="3334" max="3334" width="17.140625" style="72" customWidth="1"/>
    <col min="3335" max="3336" width="12.5703125" style="72" customWidth="1"/>
    <col min="3337" max="3337" width="12.28515625" style="72" customWidth="1"/>
    <col min="3338" max="3338" width="12.5703125" style="72" customWidth="1"/>
    <col min="3339" max="3584" width="9.140625" style="72"/>
    <col min="3585" max="3585" width="2.7109375" style="72" customWidth="1"/>
    <col min="3586" max="3586" width="24.5703125" style="72" customWidth="1"/>
    <col min="3587" max="3587" width="16.7109375" style="72" customWidth="1"/>
    <col min="3588" max="3588" width="17.140625" style="72" customWidth="1"/>
    <col min="3589" max="3589" width="16" style="72" customWidth="1"/>
    <col min="3590" max="3590" width="17.140625" style="72" customWidth="1"/>
    <col min="3591" max="3592" width="12.5703125" style="72" customWidth="1"/>
    <col min="3593" max="3593" width="12.28515625" style="72" customWidth="1"/>
    <col min="3594" max="3594" width="12.5703125" style="72" customWidth="1"/>
    <col min="3595" max="3840" width="9.140625" style="72"/>
    <col min="3841" max="3841" width="2.7109375" style="72" customWidth="1"/>
    <col min="3842" max="3842" width="24.5703125" style="72" customWidth="1"/>
    <col min="3843" max="3843" width="16.7109375" style="72" customWidth="1"/>
    <col min="3844" max="3844" width="17.140625" style="72" customWidth="1"/>
    <col min="3845" max="3845" width="16" style="72" customWidth="1"/>
    <col min="3846" max="3846" width="17.140625" style="72" customWidth="1"/>
    <col min="3847" max="3848" width="12.5703125" style="72" customWidth="1"/>
    <col min="3849" max="3849" width="12.28515625" style="72" customWidth="1"/>
    <col min="3850" max="3850" width="12.5703125" style="72" customWidth="1"/>
    <col min="3851" max="4096" width="9.140625" style="72"/>
    <col min="4097" max="4097" width="2.7109375" style="72" customWidth="1"/>
    <col min="4098" max="4098" width="24.5703125" style="72" customWidth="1"/>
    <col min="4099" max="4099" width="16.7109375" style="72" customWidth="1"/>
    <col min="4100" max="4100" width="17.140625" style="72" customWidth="1"/>
    <col min="4101" max="4101" width="16" style="72" customWidth="1"/>
    <col min="4102" max="4102" width="17.140625" style="72" customWidth="1"/>
    <col min="4103" max="4104" width="12.5703125" style="72" customWidth="1"/>
    <col min="4105" max="4105" width="12.28515625" style="72" customWidth="1"/>
    <col min="4106" max="4106" width="12.5703125" style="72" customWidth="1"/>
    <col min="4107" max="4352" width="9.140625" style="72"/>
    <col min="4353" max="4353" width="2.7109375" style="72" customWidth="1"/>
    <col min="4354" max="4354" width="24.5703125" style="72" customWidth="1"/>
    <col min="4355" max="4355" width="16.7109375" style="72" customWidth="1"/>
    <col min="4356" max="4356" width="17.140625" style="72" customWidth="1"/>
    <col min="4357" max="4357" width="16" style="72" customWidth="1"/>
    <col min="4358" max="4358" width="17.140625" style="72" customWidth="1"/>
    <col min="4359" max="4360" width="12.5703125" style="72" customWidth="1"/>
    <col min="4361" max="4361" width="12.28515625" style="72" customWidth="1"/>
    <col min="4362" max="4362" width="12.5703125" style="72" customWidth="1"/>
    <col min="4363" max="4608" width="9.140625" style="72"/>
    <col min="4609" max="4609" width="2.7109375" style="72" customWidth="1"/>
    <col min="4610" max="4610" width="24.5703125" style="72" customWidth="1"/>
    <col min="4611" max="4611" width="16.7109375" style="72" customWidth="1"/>
    <col min="4612" max="4612" width="17.140625" style="72" customWidth="1"/>
    <col min="4613" max="4613" width="16" style="72" customWidth="1"/>
    <col min="4614" max="4614" width="17.140625" style="72" customWidth="1"/>
    <col min="4615" max="4616" width="12.5703125" style="72" customWidth="1"/>
    <col min="4617" max="4617" width="12.28515625" style="72" customWidth="1"/>
    <col min="4618" max="4618" width="12.5703125" style="72" customWidth="1"/>
    <col min="4619" max="4864" width="9.140625" style="72"/>
    <col min="4865" max="4865" width="2.7109375" style="72" customWidth="1"/>
    <col min="4866" max="4866" width="24.5703125" style="72" customWidth="1"/>
    <col min="4867" max="4867" width="16.7109375" style="72" customWidth="1"/>
    <col min="4868" max="4868" width="17.140625" style="72" customWidth="1"/>
    <col min="4869" max="4869" width="16" style="72" customWidth="1"/>
    <col min="4870" max="4870" width="17.140625" style="72" customWidth="1"/>
    <col min="4871" max="4872" width="12.5703125" style="72" customWidth="1"/>
    <col min="4873" max="4873" width="12.28515625" style="72" customWidth="1"/>
    <col min="4874" max="4874" width="12.5703125" style="72" customWidth="1"/>
    <col min="4875" max="5120" width="9.140625" style="72"/>
    <col min="5121" max="5121" width="2.7109375" style="72" customWidth="1"/>
    <col min="5122" max="5122" width="24.5703125" style="72" customWidth="1"/>
    <col min="5123" max="5123" width="16.7109375" style="72" customWidth="1"/>
    <col min="5124" max="5124" width="17.140625" style="72" customWidth="1"/>
    <col min="5125" max="5125" width="16" style="72" customWidth="1"/>
    <col min="5126" max="5126" width="17.140625" style="72" customWidth="1"/>
    <col min="5127" max="5128" width="12.5703125" style="72" customWidth="1"/>
    <col min="5129" max="5129" width="12.28515625" style="72" customWidth="1"/>
    <col min="5130" max="5130" width="12.5703125" style="72" customWidth="1"/>
    <col min="5131" max="5376" width="9.140625" style="72"/>
    <col min="5377" max="5377" width="2.7109375" style="72" customWidth="1"/>
    <col min="5378" max="5378" width="24.5703125" style="72" customWidth="1"/>
    <col min="5379" max="5379" width="16.7109375" style="72" customWidth="1"/>
    <col min="5380" max="5380" width="17.140625" style="72" customWidth="1"/>
    <col min="5381" max="5381" width="16" style="72" customWidth="1"/>
    <col min="5382" max="5382" width="17.140625" style="72" customWidth="1"/>
    <col min="5383" max="5384" width="12.5703125" style="72" customWidth="1"/>
    <col min="5385" max="5385" width="12.28515625" style="72" customWidth="1"/>
    <col min="5386" max="5386" width="12.5703125" style="72" customWidth="1"/>
    <col min="5387" max="5632" width="9.140625" style="72"/>
    <col min="5633" max="5633" width="2.7109375" style="72" customWidth="1"/>
    <col min="5634" max="5634" width="24.5703125" style="72" customWidth="1"/>
    <col min="5635" max="5635" width="16.7109375" style="72" customWidth="1"/>
    <col min="5636" max="5636" width="17.140625" style="72" customWidth="1"/>
    <col min="5637" max="5637" width="16" style="72" customWidth="1"/>
    <col min="5638" max="5638" width="17.140625" style="72" customWidth="1"/>
    <col min="5639" max="5640" width="12.5703125" style="72" customWidth="1"/>
    <col min="5641" max="5641" width="12.28515625" style="72" customWidth="1"/>
    <col min="5642" max="5642" width="12.5703125" style="72" customWidth="1"/>
    <col min="5643" max="5888" width="9.140625" style="72"/>
    <col min="5889" max="5889" width="2.7109375" style="72" customWidth="1"/>
    <col min="5890" max="5890" width="24.5703125" style="72" customWidth="1"/>
    <col min="5891" max="5891" width="16.7109375" style="72" customWidth="1"/>
    <col min="5892" max="5892" width="17.140625" style="72" customWidth="1"/>
    <col min="5893" max="5893" width="16" style="72" customWidth="1"/>
    <col min="5894" max="5894" width="17.140625" style="72" customWidth="1"/>
    <col min="5895" max="5896" width="12.5703125" style="72" customWidth="1"/>
    <col min="5897" max="5897" width="12.28515625" style="72" customWidth="1"/>
    <col min="5898" max="5898" width="12.5703125" style="72" customWidth="1"/>
    <col min="5899" max="6144" width="9.140625" style="72"/>
    <col min="6145" max="6145" width="2.7109375" style="72" customWidth="1"/>
    <col min="6146" max="6146" width="24.5703125" style="72" customWidth="1"/>
    <col min="6147" max="6147" width="16.7109375" style="72" customWidth="1"/>
    <col min="6148" max="6148" width="17.140625" style="72" customWidth="1"/>
    <col min="6149" max="6149" width="16" style="72" customWidth="1"/>
    <col min="6150" max="6150" width="17.140625" style="72" customWidth="1"/>
    <col min="6151" max="6152" width="12.5703125" style="72" customWidth="1"/>
    <col min="6153" max="6153" width="12.28515625" style="72" customWidth="1"/>
    <col min="6154" max="6154" width="12.5703125" style="72" customWidth="1"/>
    <col min="6155" max="6400" width="9.140625" style="72"/>
    <col min="6401" max="6401" width="2.7109375" style="72" customWidth="1"/>
    <col min="6402" max="6402" width="24.5703125" style="72" customWidth="1"/>
    <col min="6403" max="6403" width="16.7109375" style="72" customWidth="1"/>
    <col min="6404" max="6404" width="17.140625" style="72" customWidth="1"/>
    <col min="6405" max="6405" width="16" style="72" customWidth="1"/>
    <col min="6406" max="6406" width="17.140625" style="72" customWidth="1"/>
    <col min="6407" max="6408" width="12.5703125" style="72" customWidth="1"/>
    <col min="6409" max="6409" width="12.28515625" style="72" customWidth="1"/>
    <col min="6410" max="6410" width="12.5703125" style="72" customWidth="1"/>
    <col min="6411" max="6656" width="9.140625" style="72"/>
    <col min="6657" max="6657" width="2.7109375" style="72" customWidth="1"/>
    <col min="6658" max="6658" width="24.5703125" style="72" customWidth="1"/>
    <col min="6659" max="6659" width="16.7109375" style="72" customWidth="1"/>
    <col min="6660" max="6660" width="17.140625" style="72" customWidth="1"/>
    <col min="6661" max="6661" width="16" style="72" customWidth="1"/>
    <col min="6662" max="6662" width="17.140625" style="72" customWidth="1"/>
    <col min="6663" max="6664" width="12.5703125" style="72" customWidth="1"/>
    <col min="6665" max="6665" width="12.28515625" style="72" customWidth="1"/>
    <col min="6666" max="6666" width="12.5703125" style="72" customWidth="1"/>
    <col min="6667" max="6912" width="9.140625" style="72"/>
    <col min="6913" max="6913" width="2.7109375" style="72" customWidth="1"/>
    <col min="6914" max="6914" width="24.5703125" style="72" customWidth="1"/>
    <col min="6915" max="6915" width="16.7109375" style="72" customWidth="1"/>
    <col min="6916" max="6916" width="17.140625" style="72" customWidth="1"/>
    <col min="6917" max="6917" width="16" style="72" customWidth="1"/>
    <col min="6918" max="6918" width="17.140625" style="72" customWidth="1"/>
    <col min="6919" max="6920" width="12.5703125" style="72" customWidth="1"/>
    <col min="6921" max="6921" width="12.28515625" style="72" customWidth="1"/>
    <col min="6922" max="6922" width="12.5703125" style="72" customWidth="1"/>
    <col min="6923" max="7168" width="9.140625" style="72"/>
    <col min="7169" max="7169" width="2.7109375" style="72" customWidth="1"/>
    <col min="7170" max="7170" width="24.5703125" style="72" customWidth="1"/>
    <col min="7171" max="7171" width="16.7109375" style="72" customWidth="1"/>
    <col min="7172" max="7172" width="17.140625" style="72" customWidth="1"/>
    <col min="7173" max="7173" width="16" style="72" customWidth="1"/>
    <col min="7174" max="7174" width="17.140625" style="72" customWidth="1"/>
    <col min="7175" max="7176" width="12.5703125" style="72" customWidth="1"/>
    <col min="7177" max="7177" width="12.28515625" style="72" customWidth="1"/>
    <col min="7178" max="7178" width="12.5703125" style="72" customWidth="1"/>
    <col min="7179" max="7424" width="9.140625" style="72"/>
    <col min="7425" max="7425" width="2.7109375" style="72" customWidth="1"/>
    <col min="7426" max="7426" width="24.5703125" style="72" customWidth="1"/>
    <col min="7427" max="7427" width="16.7109375" style="72" customWidth="1"/>
    <col min="7428" max="7428" width="17.140625" style="72" customWidth="1"/>
    <col min="7429" max="7429" width="16" style="72" customWidth="1"/>
    <col min="7430" max="7430" width="17.140625" style="72" customWidth="1"/>
    <col min="7431" max="7432" width="12.5703125" style="72" customWidth="1"/>
    <col min="7433" max="7433" width="12.28515625" style="72" customWidth="1"/>
    <col min="7434" max="7434" width="12.5703125" style="72" customWidth="1"/>
    <col min="7435" max="7680" width="9.140625" style="72"/>
    <col min="7681" max="7681" width="2.7109375" style="72" customWidth="1"/>
    <col min="7682" max="7682" width="24.5703125" style="72" customWidth="1"/>
    <col min="7683" max="7683" width="16.7109375" style="72" customWidth="1"/>
    <col min="7684" max="7684" width="17.140625" style="72" customWidth="1"/>
    <col min="7685" max="7685" width="16" style="72" customWidth="1"/>
    <col min="7686" max="7686" width="17.140625" style="72" customWidth="1"/>
    <col min="7687" max="7688" width="12.5703125" style="72" customWidth="1"/>
    <col min="7689" max="7689" width="12.28515625" style="72" customWidth="1"/>
    <col min="7690" max="7690" width="12.5703125" style="72" customWidth="1"/>
    <col min="7691" max="7936" width="9.140625" style="72"/>
    <col min="7937" max="7937" width="2.7109375" style="72" customWidth="1"/>
    <col min="7938" max="7938" width="24.5703125" style="72" customWidth="1"/>
    <col min="7939" max="7939" width="16.7109375" style="72" customWidth="1"/>
    <col min="7940" max="7940" width="17.140625" style="72" customWidth="1"/>
    <col min="7941" max="7941" width="16" style="72" customWidth="1"/>
    <col min="7942" max="7942" width="17.140625" style="72" customWidth="1"/>
    <col min="7943" max="7944" width="12.5703125" style="72" customWidth="1"/>
    <col min="7945" max="7945" width="12.28515625" style="72" customWidth="1"/>
    <col min="7946" max="7946" width="12.5703125" style="72" customWidth="1"/>
    <col min="7947" max="8192" width="9.140625" style="72"/>
    <col min="8193" max="8193" width="2.7109375" style="72" customWidth="1"/>
    <col min="8194" max="8194" width="24.5703125" style="72" customWidth="1"/>
    <col min="8195" max="8195" width="16.7109375" style="72" customWidth="1"/>
    <col min="8196" max="8196" width="17.140625" style="72" customWidth="1"/>
    <col min="8197" max="8197" width="16" style="72" customWidth="1"/>
    <col min="8198" max="8198" width="17.140625" style="72" customWidth="1"/>
    <col min="8199" max="8200" width="12.5703125" style="72" customWidth="1"/>
    <col min="8201" max="8201" width="12.28515625" style="72" customWidth="1"/>
    <col min="8202" max="8202" width="12.5703125" style="72" customWidth="1"/>
    <col min="8203" max="8448" width="9.140625" style="72"/>
    <col min="8449" max="8449" width="2.7109375" style="72" customWidth="1"/>
    <col min="8450" max="8450" width="24.5703125" style="72" customWidth="1"/>
    <col min="8451" max="8451" width="16.7109375" style="72" customWidth="1"/>
    <col min="8452" max="8452" width="17.140625" style="72" customWidth="1"/>
    <col min="8453" max="8453" width="16" style="72" customWidth="1"/>
    <col min="8454" max="8454" width="17.140625" style="72" customWidth="1"/>
    <col min="8455" max="8456" width="12.5703125" style="72" customWidth="1"/>
    <col min="8457" max="8457" width="12.28515625" style="72" customWidth="1"/>
    <col min="8458" max="8458" width="12.5703125" style="72" customWidth="1"/>
    <col min="8459" max="8704" width="9.140625" style="72"/>
    <col min="8705" max="8705" width="2.7109375" style="72" customWidth="1"/>
    <col min="8706" max="8706" width="24.5703125" style="72" customWidth="1"/>
    <col min="8707" max="8707" width="16.7109375" style="72" customWidth="1"/>
    <col min="8708" max="8708" width="17.140625" style="72" customWidth="1"/>
    <col min="8709" max="8709" width="16" style="72" customWidth="1"/>
    <col min="8710" max="8710" width="17.140625" style="72" customWidth="1"/>
    <col min="8711" max="8712" width="12.5703125" style="72" customWidth="1"/>
    <col min="8713" max="8713" width="12.28515625" style="72" customWidth="1"/>
    <col min="8714" max="8714" width="12.5703125" style="72" customWidth="1"/>
    <col min="8715" max="8960" width="9.140625" style="72"/>
    <col min="8961" max="8961" width="2.7109375" style="72" customWidth="1"/>
    <col min="8962" max="8962" width="24.5703125" style="72" customWidth="1"/>
    <col min="8963" max="8963" width="16.7109375" style="72" customWidth="1"/>
    <col min="8964" max="8964" width="17.140625" style="72" customWidth="1"/>
    <col min="8965" max="8965" width="16" style="72" customWidth="1"/>
    <col min="8966" max="8966" width="17.140625" style="72" customWidth="1"/>
    <col min="8967" max="8968" width="12.5703125" style="72" customWidth="1"/>
    <col min="8969" max="8969" width="12.28515625" style="72" customWidth="1"/>
    <col min="8970" max="8970" width="12.5703125" style="72" customWidth="1"/>
    <col min="8971" max="9216" width="9.140625" style="72"/>
    <col min="9217" max="9217" width="2.7109375" style="72" customWidth="1"/>
    <col min="9218" max="9218" width="24.5703125" style="72" customWidth="1"/>
    <col min="9219" max="9219" width="16.7109375" style="72" customWidth="1"/>
    <col min="9220" max="9220" width="17.140625" style="72" customWidth="1"/>
    <col min="9221" max="9221" width="16" style="72" customWidth="1"/>
    <col min="9222" max="9222" width="17.140625" style="72" customWidth="1"/>
    <col min="9223" max="9224" width="12.5703125" style="72" customWidth="1"/>
    <col min="9225" max="9225" width="12.28515625" style="72" customWidth="1"/>
    <col min="9226" max="9226" width="12.5703125" style="72" customWidth="1"/>
    <col min="9227" max="9472" width="9.140625" style="72"/>
    <col min="9473" max="9473" width="2.7109375" style="72" customWidth="1"/>
    <col min="9474" max="9474" width="24.5703125" style="72" customWidth="1"/>
    <col min="9475" max="9475" width="16.7109375" style="72" customWidth="1"/>
    <col min="9476" max="9476" width="17.140625" style="72" customWidth="1"/>
    <col min="9477" max="9477" width="16" style="72" customWidth="1"/>
    <col min="9478" max="9478" width="17.140625" style="72" customWidth="1"/>
    <col min="9479" max="9480" width="12.5703125" style="72" customWidth="1"/>
    <col min="9481" max="9481" width="12.28515625" style="72" customWidth="1"/>
    <col min="9482" max="9482" width="12.5703125" style="72" customWidth="1"/>
    <col min="9483" max="9728" width="9.140625" style="72"/>
    <col min="9729" max="9729" width="2.7109375" style="72" customWidth="1"/>
    <col min="9730" max="9730" width="24.5703125" style="72" customWidth="1"/>
    <col min="9731" max="9731" width="16.7109375" style="72" customWidth="1"/>
    <col min="9732" max="9732" width="17.140625" style="72" customWidth="1"/>
    <col min="9733" max="9733" width="16" style="72" customWidth="1"/>
    <col min="9734" max="9734" width="17.140625" style="72" customWidth="1"/>
    <col min="9735" max="9736" width="12.5703125" style="72" customWidth="1"/>
    <col min="9737" max="9737" width="12.28515625" style="72" customWidth="1"/>
    <col min="9738" max="9738" width="12.5703125" style="72" customWidth="1"/>
    <col min="9739" max="9984" width="9.140625" style="72"/>
    <col min="9985" max="9985" width="2.7109375" style="72" customWidth="1"/>
    <col min="9986" max="9986" width="24.5703125" style="72" customWidth="1"/>
    <col min="9987" max="9987" width="16.7109375" style="72" customWidth="1"/>
    <col min="9988" max="9988" width="17.140625" style="72" customWidth="1"/>
    <col min="9989" max="9989" width="16" style="72" customWidth="1"/>
    <col min="9990" max="9990" width="17.140625" style="72" customWidth="1"/>
    <col min="9991" max="9992" width="12.5703125" style="72" customWidth="1"/>
    <col min="9993" max="9993" width="12.28515625" style="72" customWidth="1"/>
    <col min="9994" max="9994" width="12.5703125" style="72" customWidth="1"/>
    <col min="9995" max="10240" width="9.140625" style="72"/>
    <col min="10241" max="10241" width="2.7109375" style="72" customWidth="1"/>
    <col min="10242" max="10242" width="24.5703125" style="72" customWidth="1"/>
    <col min="10243" max="10243" width="16.7109375" style="72" customWidth="1"/>
    <col min="10244" max="10244" width="17.140625" style="72" customWidth="1"/>
    <col min="10245" max="10245" width="16" style="72" customWidth="1"/>
    <col min="10246" max="10246" width="17.140625" style="72" customWidth="1"/>
    <col min="10247" max="10248" width="12.5703125" style="72" customWidth="1"/>
    <col min="10249" max="10249" width="12.28515625" style="72" customWidth="1"/>
    <col min="10250" max="10250" width="12.5703125" style="72" customWidth="1"/>
    <col min="10251" max="10496" width="9.140625" style="72"/>
    <col min="10497" max="10497" width="2.7109375" style="72" customWidth="1"/>
    <col min="10498" max="10498" width="24.5703125" style="72" customWidth="1"/>
    <col min="10499" max="10499" width="16.7109375" style="72" customWidth="1"/>
    <col min="10500" max="10500" width="17.140625" style="72" customWidth="1"/>
    <col min="10501" max="10501" width="16" style="72" customWidth="1"/>
    <col min="10502" max="10502" width="17.140625" style="72" customWidth="1"/>
    <col min="10503" max="10504" width="12.5703125" style="72" customWidth="1"/>
    <col min="10505" max="10505" width="12.28515625" style="72" customWidth="1"/>
    <col min="10506" max="10506" width="12.5703125" style="72" customWidth="1"/>
    <col min="10507" max="10752" width="9.140625" style="72"/>
    <col min="10753" max="10753" width="2.7109375" style="72" customWidth="1"/>
    <col min="10754" max="10754" width="24.5703125" style="72" customWidth="1"/>
    <col min="10755" max="10755" width="16.7109375" style="72" customWidth="1"/>
    <col min="10756" max="10756" width="17.140625" style="72" customWidth="1"/>
    <col min="10757" max="10757" width="16" style="72" customWidth="1"/>
    <col min="10758" max="10758" width="17.140625" style="72" customWidth="1"/>
    <col min="10759" max="10760" width="12.5703125" style="72" customWidth="1"/>
    <col min="10761" max="10761" width="12.28515625" style="72" customWidth="1"/>
    <col min="10762" max="10762" width="12.5703125" style="72" customWidth="1"/>
    <col min="10763" max="11008" width="9.140625" style="72"/>
    <col min="11009" max="11009" width="2.7109375" style="72" customWidth="1"/>
    <col min="11010" max="11010" width="24.5703125" style="72" customWidth="1"/>
    <col min="11011" max="11011" width="16.7109375" style="72" customWidth="1"/>
    <col min="11012" max="11012" width="17.140625" style="72" customWidth="1"/>
    <col min="11013" max="11013" width="16" style="72" customWidth="1"/>
    <col min="11014" max="11014" width="17.140625" style="72" customWidth="1"/>
    <col min="11015" max="11016" width="12.5703125" style="72" customWidth="1"/>
    <col min="11017" max="11017" width="12.28515625" style="72" customWidth="1"/>
    <col min="11018" max="11018" width="12.5703125" style="72" customWidth="1"/>
    <col min="11019" max="11264" width="9.140625" style="72"/>
    <col min="11265" max="11265" width="2.7109375" style="72" customWidth="1"/>
    <col min="11266" max="11266" width="24.5703125" style="72" customWidth="1"/>
    <col min="11267" max="11267" width="16.7109375" style="72" customWidth="1"/>
    <col min="11268" max="11268" width="17.140625" style="72" customWidth="1"/>
    <col min="11269" max="11269" width="16" style="72" customWidth="1"/>
    <col min="11270" max="11270" width="17.140625" style="72" customWidth="1"/>
    <col min="11271" max="11272" width="12.5703125" style="72" customWidth="1"/>
    <col min="11273" max="11273" width="12.28515625" style="72" customWidth="1"/>
    <col min="11274" max="11274" width="12.5703125" style="72" customWidth="1"/>
    <col min="11275" max="11520" width="9.140625" style="72"/>
    <col min="11521" max="11521" width="2.7109375" style="72" customWidth="1"/>
    <col min="11522" max="11522" width="24.5703125" style="72" customWidth="1"/>
    <col min="11523" max="11523" width="16.7109375" style="72" customWidth="1"/>
    <col min="11524" max="11524" width="17.140625" style="72" customWidth="1"/>
    <col min="11525" max="11525" width="16" style="72" customWidth="1"/>
    <col min="11526" max="11526" width="17.140625" style="72" customWidth="1"/>
    <col min="11527" max="11528" width="12.5703125" style="72" customWidth="1"/>
    <col min="11529" max="11529" width="12.28515625" style="72" customWidth="1"/>
    <col min="11530" max="11530" width="12.5703125" style="72" customWidth="1"/>
    <col min="11531" max="11776" width="9.140625" style="72"/>
    <col min="11777" max="11777" width="2.7109375" style="72" customWidth="1"/>
    <col min="11778" max="11778" width="24.5703125" style="72" customWidth="1"/>
    <col min="11779" max="11779" width="16.7109375" style="72" customWidth="1"/>
    <col min="11780" max="11780" width="17.140625" style="72" customWidth="1"/>
    <col min="11781" max="11781" width="16" style="72" customWidth="1"/>
    <col min="11782" max="11782" width="17.140625" style="72" customWidth="1"/>
    <col min="11783" max="11784" width="12.5703125" style="72" customWidth="1"/>
    <col min="11785" max="11785" width="12.28515625" style="72" customWidth="1"/>
    <col min="11786" max="11786" width="12.5703125" style="72" customWidth="1"/>
    <col min="11787" max="12032" width="9.140625" style="72"/>
    <col min="12033" max="12033" width="2.7109375" style="72" customWidth="1"/>
    <col min="12034" max="12034" width="24.5703125" style="72" customWidth="1"/>
    <col min="12035" max="12035" width="16.7109375" style="72" customWidth="1"/>
    <col min="12036" max="12036" width="17.140625" style="72" customWidth="1"/>
    <col min="12037" max="12037" width="16" style="72" customWidth="1"/>
    <col min="12038" max="12038" width="17.140625" style="72" customWidth="1"/>
    <col min="12039" max="12040" width="12.5703125" style="72" customWidth="1"/>
    <col min="12041" max="12041" width="12.28515625" style="72" customWidth="1"/>
    <col min="12042" max="12042" width="12.5703125" style="72" customWidth="1"/>
    <col min="12043" max="12288" width="9.140625" style="72"/>
    <col min="12289" max="12289" width="2.7109375" style="72" customWidth="1"/>
    <col min="12290" max="12290" width="24.5703125" style="72" customWidth="1"/>
    <col min="12291" max="12291" width="16.7109375" style="72" customWidth="1"/>
    <col min="12292" max="12292" width="17.140625" style="72" customWidth="1"/>
    <col min="12293" max="12293" width="16" style="72" customWidth="1"/>
    <col min="12294" max="12294" width="17.140625" style="72" customWidth="1"/>
    <col min="12295" max="12296" width="12.5703125" style="72" customWidth="1"/>
    <col min="12297" max="12297" width="12.28515625" style="72" customWidth="1"/>
    <col min="12298" max="12298" width="12.5703125" style="72" customWidth="1"/>
    <col min="12299" max="12544" width="9.140625" style="72"/>
    <col min="12545" max="12545" width="2.7109375" style="72" customWidth="1"/>
    <col min="12546" max="12546" width="24.5703125" style="72" customWidth="1"/>
    <col min="12547" max="12547" width="16.7109375" style="72" customWidth="1"/>
    <col min="12548" max="12548" width="17.140625" style="72" customWidth="1"/>
    <col min="12549" max="12549" width="16" style="72" customWidth="1"/>
    <col min="12550" max="12550" width="17.140625" style="72" customWidth="1"/>
    <col min="12551" max="12552" width="12.5703125" style="72" customWidth="1"/>
    <col min="12553" max="12553" width="12.28515625" style="72" customWidth="1"/>
    <col min="12554" max="12554" width="12.5703125" style="72" customWidth="1"/>
    <col min="12555" max="12800" width="9.140625" style="72"/>
    <col min="12801" max="12801" width="2.7109375" style="72" customWidth="1"/>
    <col min="12802" max="12802" width="24.5703125" style="72" customWidth="1"/>
    <col min="12803" max="12803" width="16.7109375" style="72" customWidth="1"/>
    <col min="12804" max="12804" width="17.140625" style="72" customWidth="1"/>
    <col min="12805" max="12805" width="16" style="72" customWidth="1"/>
    <col min="12806" max="12806" width="17.140625" style="72" customWidth="1"/>
    <col min="12807" max="12808" width="12.5703125" style="72" customWidth="1"/>
    <col min="12809" max="12809" width="12.28515625" style="72" customWidth="1"/>
    <col min="12810" max="12810" width="12.5703125" style="72" customWidth="1"/>
    <col min="12811" max="13056" width="9.140625" style="72"/>
    <col min="13057" max="13057" width="2.7109375" style="72" customWidth="1"/>
    <col min="13058" max="13058" width="24.5703125" style="72" customWidth="1"/>
    <col min="13059" max="13059" width="16.7109375" style="72" customWidth="1"/>
    <col min="13060" max="13060" width="17.140625" style="72" customWidth="1"/>
    <col min="13061" max="13061" width="16" style="72" customWidth="1"/>
    <col min="13062" max="13062" width="17.140625" style="72" customWidth="1"/>
    <col min="13063" max="13064" width="12.5703125" style="72" customWidth="1"/>
    <col min="13065" max="13065" width="12.28515625" style="72" customWidth="1"/>
    <col min="13066" max="13066" width="12.5703125" style="72" customWidth="1"/>
    <col min="13067" max="13312" width="9.140625" style="72"/>
    <col min="13313" max="13313" width="2.7109375" style="72" customWidth="1"/>
    <col min="13314" max="13314" width="24.5703125" style="72" customWidth="1"/>
    <col min="13315" max="13315" width="16.7109375" style="72" customWidth="1"/>
    <col min="13316" max="13316" width="17.140625" style="72" customWidth="1"/>
    <col min="13317" max="13317" width="16" style="72" customWidth="1"/>
    <col min="13318" max="13318" width="17.140625" style="72" customWidth="1"/>
    <col min="13319" max="13320" width="12.5703125" style="72" customWidth="1"/>
    <col min="13321" max="13321" width="12.28515625" style="72" customWidth="1"/>
    <col min="13322" max="13322" width="12.5703125" style="72" customWidth="1"/>
    <col min="13323" max="13568" width="9.140625" style="72"/>
    <col min="13569" max="13569" width="2.7109375" style="72" customWidth="1"/>
    <col min="13570" max="13570" width="24.5703125" style="72" customWidth="1"/>
    <col min="13571" max="13571" width="16.7109375" style="72" customWidth="1"/>
    <col min="13572" max="13572" width="17.140625" style="72" customWidth="1"/>
    <col min="13573" max="13573" width="16" style="72" customWidth="1"/>
    <col min="13574" max="13574" width="17.140625" style="72" customWidth="1"/>
    <col min="13575" max="13576" width="12.5703125" style="72" customWidth="1"/>
    <col min="13577" max="13577" width="12.28515625" style="72" customWidth="1"/>
    <col min="13578" max="13578" width="12.5703125" style="72" customWidth="1"/>
    <col min="13579" max="13824" width="9.140625" style="72"/>
    <col min="13825" max="13825" width="2.7109375" style="72" customWidth="1"/>
    <col min="13826" max="13826" width="24.5703125" style="72" customWidth="1"/>
    <col min="13827" max="13827" width="16.7109375" style="72" customWidth="1"/>
    <col min="13828" max="13828" width="17.140625" style="72" customWidth="1"/>
    <col min="13829" max="13829" width="16" style="72" customWidth="1"/>
    <col min="13830" max="13830" width="17.140625" style="72" customWidth="1"/>
    <col min="13831" max="13832" width="12.5703125" style="72" customWidth="1"/>
    <col min="13833" max="13833" width="12.28515625" style="72" customWidth="1"/>
    <col min="13834" max="13834" width="12.5703125" style="72" customWidth="1"/>
    <col min="13835" max="14080" width="9.140625" style="72"/>
    <col min="14081" max="14081" width="2.7109375" style="72" customWidth="1"/>
    <col min="14082" max="14082" width="24.5703125" style="72" customWidth="1"/>
    <col min="14083" max="14083" width="16.7109375" style="72" customWidth="1"/>
    <col min="14084" max="14084" width="17.140625" style="72" customWidth="1"/>
    <col min="14085" max="14085" width="16" style="72" customWidth="1"/>
    <col min="14086" max="14086" width="17.140625" style="72" customWidth="1"/>
    <col min="14087" max="14088" width="12.5703125" style="72" customWidth="1"/>
    <col min="14089" max="14089" width="12.28515625" style="72" customWidth="1"/>
    <col min="14090" max="14090" width="12.5703125" style="72" customWidth="1"/>
    <col min="14091" max="14336" width="9.140625" style="72"/>
    <col min="14337" max="14337" width="2.7109375" style="72" customWidth="1"/>
    <col min="14338" max="14338" width="24.5703125" style="72" customWidth="1"/>
    <col min="14339" max="14339" width="16.7109375" style="72" customWidth="1"/>
    <col min="14340" max="14340" width="17.140625" style="72" customWidth="1"/>
    <col min="14341" max="14341" width="16" style="72" customWidth="1"/>
    <col min="14342" max="14342" width="17.140625" style="72" customWidth="1"/>
    <col min="14343" max="14344" width="12.5703125" style="72" customWidth="1"/>
    <col min="14345" max="14345" width="12.28515625" style="72" customWidth="1"/>
    <col min="14346" max="14346" width="12.5703125" style="72" customWidth="1"/>
    <col min="14347" max="14592" width="9.140625" style="72"/>
    <col min="14593" max="14593" width="2.7109375" style="72" customWidth="1"/>
    <col min="14594" max="14594" width="24.5703125" style="72" customWidth="1"/>
    <col min="14595" max="14595" width="16.7109375" style="72" customWidth="1"/>
    <col min="14596" max="14596" width="17.140625" style="72" customWidth="1"/>
    <col min="14597" max="14597" width="16" style="72" customWidth="1"/>
    <col min="14598" max="14598" width="17.140625" style="72" customWidth="1"/>
    <col min="14599" max="14600" width="12.5703125" style="72" customWidth="1"/>
    <col min="14601" max="14601" width="12.28515625" style="72" customWidth="1"/>
    <col min="14602" max="14602" width="12.5703125" style="72" customWidth="1"/>
    <col min="14603" max="14848" width="9.140625" style="72"/>
    <col min="14849" max="14849" width="2.7109375" style="72" customWidth="1"/>
    <col min="14850" max="14850" width="24.5703125" style="72" customWidth="1"/>
    <col min="14851" max="14851" width="16.7109375" style="72" customWidth="1"/>
    <col min="14852" max="14852" width="17.140625" style="72" customWidth="1"/>
    <col min="14853" max="14853" width="16" style="72" customWidth="1"/>
    <col min="14854" max="14854" width="17.140625" style="72" customWidth="1"/>
    <col min="14855" max="14856" width="12.5703125" style="72" customWidth="1"/>
    <col min="14857" max="14857" width="12.28515625" style="72" customWidth="1"/>
    <col min="14858" max="14858" width="12.5703125" style="72" customWidth="1"/>
    <col min="14859" max="15104" width="9.140625" style="72"/>
    <col min="15105" max="15105" width="2.7109375" style="72" customWidth="1"/>
    <col min="15106" max="15106" width="24.5703125" style="72" customWidth="1"/>
    <col min="15107" max="15107" width="16.7109375" style="72" customWidth="1"/>
    <col min="15108" max="15108" width="17.140625" style="72" customWidth="1"/>
    <col min="15109" max="15109" width="16" style="72" customWidth="1"/>
    <col min="15110" max="15110" width="17.140625" style="72" customWidth="1"/>
    <col min="15111" max="15112" width="12.5703125" style="72" customWidth="1"/>
    <col min="15113" max="15113" width="12.28515625" style="72" customWidth="1"/>
    <col min="15114" max="15114" width="12.5703125" style="72" customWidth="1"/>
    <col min="15115" max="15360" width="9.140625" style="72"/>
    <col min="15361" max="15361" width="2.7109375" style="72" customWidth="1"/>
    <col min="15362" max="15362" width="24.5703125" style="72" customWidth="1"/>
    <col min="15363" max="15363" width="16.7109375" style="72" customWidth="1"/>
    <col min="15364" max="15364" width="17.140625" style="72" customWidth="1"/>
    <col min="15365" max="15365" width="16" style="72" customWidth="1"/>
    <col min="15366" max="15366" width="17.140625" style="72" customWidth="1"/>
    <col min="15367" max="15368" width="12.5703125" style="72" customWidth="1"/>
    <col min="15369" max="15369" width="12.28515625" style="72" customWidth="1"/>
    <col min="15370" max="15370" width="12.5703125" style="72" customWidth="1"/>
    <col min="15371" max="15616" width="9.140625" style="72"/>
    <col min="15617" max="15617" width="2.7109375" style="72" customWidth="1"/>
    <col min="15618" max="15618" width="24.5703125" style="72" customWidth="1"/>
    <col min="15619" max="15619" width="16.7109375" style="72" customWidth="1"/>
    <col min="15620" max="15620" width="17.140625" style="72" customWidth="1"/>
    <col min="15621" max="15621" width="16" style="72" customWidth="1"/>
    <col min="15622" max="15622" width="17.140625" style="72" customWidth="1"/>
    <col min="15623" max="15624" width="12.5703125" style="72" customWidth="1"/>
    <col min="15625" max="15625" width="12.28515625" style="72" customWidth="1"/>
    <col min="15626" max="15626" width="12.5703125" style="72" customWidth="1"/>
    <col min="15627" max="15872" width="9.140625" style="72"/>
    <col min="15873" max="15873" width="2.7109375" style="72" customWidth="1"/>
    <col min="15874" max="15874" width="24.5703125" style="72" customWidth="1"/>
    <col min="15875" max="15875" width="16.7109375" style="72" customWidth="1"/>
    <col min="15876" max="15876" width="17.140625" style="72" customWidth="1"/>
    <col min="15877" max="15877" width="16" style="72" customWidth="1"/>
    <col min="15878" max="15878" width="17.140625" style="72" customWidth="1"/>
    <col min="15879" max="15880" width="12.5703125" style="72" customWidth="1"/>
    <col min="15881" max="15881" width="12.28515625" style="72" customWidth="1"/>
    <col min="15882" max="15882" width="12.5703125" style="72" customWidth="1"/>
    <col min="15883" max="16128" width="9.140625" style="72"/>
    <col min="16129" max="16129" width="2.7109375" style="72" customWidth="1"/>
    <col min="16130" max="16130" width="24.5703125" style="72" customWidth="1"/>
    <col min="16131" max="16131" width="16.7109375" style="72" customWidth="1"/>
    <col min="16132" max="16132" width="17.140625" style="72" customWidth="1"/>
    <col min="16133" max="16133" width="16" style="72" customWidth="1"/>
    <col min="16134" max="16134" width="17.140625" style="72" customWidth="1"/>
    <col min="16135" max="16136" width="12.5703125" style="72" customWidth="1"/>
    <col min="16137" max="16137" width="12.28515625" style="72" customWidth="1"/>
    <col min="16138" max="16138" width="12.5703125" style="72" customWidth="1"/>
    <col min="16139" max="16384" width="9.140625" style="72"/>
  </cols>
  <sheetData>
    <row r="1" spans="1:6" s="70" customFormat="1" ht="17.45" customHeight="1" x14ac:dyDescent="0.4">
      <c r="B1" s="71" t="s">
        <v>57</v>
      </c>
    </row>
    <row r="2" spans="1:6" ht="12.6" customHeight="1" x14ac:dyDescent="0.2">
      <c r="B2" s="73"/>
    </row>
    <row r="3" spans="1:6" ht="14.25" customHeight="1" x14ac:dyDescent="0.2">
      <c r="B3" s="74" t="s">
        <v>1</v>
      </c>
      <c r="C3" s="111" t="s">
        <v>58</v>
      </c>
      <c r="D3" s="111"/>
      <c r="E3" s="111"/>
    </row>
    <row r="4" spans="1:6" ht="15" customHeight="1" x14ac:dyDescent="0.2">
      <c r="B4" s="75" t="s">
        <v>4</v>
      </c>
      <c r="C4" s="112" t="s">
        <v>59</v>
      </c>
      <c r="D4" s="113"/>
      <c r="E4" s="113"/>
      <c r="F4" s="76"/>
    </row>
    <row r="5" spans="1:6" ht="15" customHeight="1" x14ac:dyDescent="0.2">
      <c r="B5" s="77" t="s">
        <v>60</v>
      </c>
      <c r="C5" s="114" t="s">
        <v>61</v>
      </c>
      <c r="D5" s="113"/>
      <c r="E5" s="113"/>
      <c r="F5" s="70"/>
    </row>
    <row r="6" spans="1:6" ht="15" customHeight="1" x14ac:dyDescent="0.2">
      <c r="B6" s="77" t="s">
        <v>7</v>
      </c>
      <c r="C6" s="113" t="s">
        <v>62</v>
      </c>
      <c r="D6" s="113"/>
      <c r="E6" s="113"/>
      <c r="F6" s="70"/>
    </row>
    <row r="7" spans="1:6" ht="15" customHeight="1" x14ac:dyDescent="0.2">
      <c r="B7" s="77" t="s">
        <v>9</v>
      </c>
      <c r="C7" s="115" t="s">
        <v>63</v>
      </c>
      <c r="D7" s="116"/>
      <c r="E7" s="116"/>
      <c r="F7" s="70"/>
    </row>
    <row r="8" spans="1:6" ht="15" customHeight="1" thickBot="1" x14ac:dyDescent="0.25">
      <c r="B8" s="70"/>
      <c r="C8" s="70"/>
      <c r="D8" s="70"/>
      <c r="E8" s="70"/>
      <c r="F8" s="70"/>
    </row>
    <row r="9" spans="1:6" s="70" customFormat="1" ht="13.5" customHeight="1" thickTop="1" x14ac:dyDescent="0.2">
      <c r="B9" s="110" t="s">
        <v>64</v>
      </c>
      <c r="C9" s="110"/>
      <c r="D9" s="110"/>
      <c r="E9" s="110"/>
      <c r="F9" s="110"/>
    </row>
    <row r="10" spans="1:6" s="70" customFormat="1" ht="12.75" customHeight="1" x14ac:dyDescent="0.2">
      <c r="B10" s="75"/>
      <c r="C10" s="119" t="s">
        <v>65</v>
      </c>
      <c r="D10" s="120"/>
      <c r="E10" s="72"/>
      <c r="F10" s="72"/>
    </row>
    <row r="11" spans="1:6" ht="52.5" customHeight="1" x14ac:dyDescent="0.2">
      <c r="B11" s="74"/>
      <c r="C11" s="78" t="s">
        <v>66</v>
      </c>
      <c r="D11" s="78" t="s">
        <v>67</v>
      </c>
    </row>
    <row r="12" spans="1:6" ht="15" customHeight="1" x14ac:dyDescent="0.2">
      <c r="B12" s="74" t="s">
        <v>68</v>
      </c>
      <c r="C12" s="79">
        <v>600653</v>
      </c>
      <c r="D12" s="79">
        <v>108589</v>
      </c>
    </row>
    <row r="13" spans="1:6" ht="15" customHeight="1" thickBot="1" x14ac:dyDescent="0.25">
      <c r="B13" s="70"/>
      <c r="C13" s="70"/>
      <c r="D13" s="70"/>
      <c r="E13" s="70"/>
      <c r="F13" s="70"/>
    </row>
    <row r="14" spans="1:6" ht="13.5" customHeight="1" thickTop="1" x14ac:dyDescent="0.2">
      <c r="B14" s="121" t="s">
        <v>69</v>
      </c>
      <c r="C14" s="121"/>
      <c r="D14" s="121"/>
      <c r="E14" s="121"/>
      <c r="F14" s="121"/>
    </row>
    <row r="15" spans="1:6" ht="15" customHeight="1" x14ac:dyDescent="0.2">
      <c r="A15" s="70"/>
      <c r="B15" s="80"/>
      <c r="C15" s="120" t="s">
        <v>70</v>
      </c>
      <c r="D15" s="120"/>
    </row>
    <row r="16" spans="1:6" ht="45" customHeight="1" x14ac:dyDescent="0.2">
      <c r="A16" s="70"/>
      <c r="B16" s="81" t="s">
        <v>71</v>
      </c>
      <c r="C16" s="82" t="s">
        <v>42</v>
      </c>
      <c r="D16" s="82" t="s">
        <v>72</v>
      </c>
    </row>
    <row r="17" spans="1:4" ht="15" customHeight="1" x14ac:dyDescent="0.2">
      <c r="A17" s="70"/>
      <c r="B17" s="83" t="s">
        <v>73</v>
      </c>
      <c r="C17" s="84">
        <f>(836031+2992246+9526816)/1000</f>
        <v>13355.093000000001</v>
      </c>
      <c r="D17" s="85">
        <f>1811169+1092495</f>
        <v>2903664</v>
      </c>
    </row>
    <row r="18" spans="1:4" ht="15" customHeight="1" x14ac:dyDescent="0.2">
      <c r="A18" s="70"/>
      <c r="B18" s="83" t="s">
        <v>74</v>
      </c>
      <c r="C18" s="84">
        <f>40037581/1000</f>
        <v>40037.580999999998</v>
      </c>
      <c r="D18" s="85">
        <v>9977917</v>
      </c>
    </row>
    <row r="19" spans="1:4" ht="15" customHeight="1" x14ac:dyDescent="0.2">
      <c r="A19" s="70"/>
      <c r="B19" s="83" t="s">
        <v>75</v>
      </c>
      <c r="C19" s="84"/>
      <c r="D19" s="85"/>
    </row>
    <row r="20" spans="1:4" ht="15" customHeight="1" x14ac:dyDescent="0.2">
      <c r="A20" s="70"/>
      <c r="B20" s="83" t="s">
        <v>76</v>
      </c>
      <c r="C20" s="84"/>
      <c r="D20" s="85"/>
    </row>
    <row r="21" spans="1:4" ht="15" customHeight="1" x14ac:dyDescent="0.2">
      <c r="A21" s="70"/>
      <c r="B21" s="83" t="s">
        <v>77</v>
      </c>
      <c r="C21" s="86">
        <v>0</v>
      </c>
      <c r="D21" s="85">
        <v>4031731</v>
      </c>
    </row>
    <row r="22" spans="1:4" ht="15" customHeight="1" x14ac:dyDescent="0.2">
      <c r="A22" s="70"/>
      <c r="B22" s="87" t="s">
        <v>78</v>
      </c>
      <c r="C22" s="84"/>
      <c r="D22" s="85"/>
    </row>
    <row r="23" spans="1:4" ht="15" customHeight="1" x14ac:dyDescent="0.2">
      <c r="A23" s="70"/>
      <c r="B23" s="87" t="s">
        <v>79</v>
      </c>
      <c r="C23" s="88"/>
      <c r="D23" s="85">
        <v>1519456</v>
      </c>
    </row>
    <row r="24" spans="1:4" ht="15" customHeight="1" x14ac:dyDescent="0.2">
      <c r="A24" s="70"/>
      <c r="B24" s="89"/>
      <c r="C24" s="88"/>
      <c r="D24" s="85"/>
    </row>
    <row r="25" spans="1:4" ht="15" customHeight="1" x14ac:dyDescent="0.2">
      <c r="A25" s="70"/>
      <c r="B25" s="89"/>
      <c r="C25" s="88"/>
      <c r="D25" s="85"/>
    </row>
    <row r="26" spans="1:4" ht="15" customHeight="1" x14ac:dyDescent="0.2">
      <c r="A26" s="70"/>
      <c r="B26" s="89"/>
      <c r="C26" s="88"/>
      <c r="D26" s="85"/>
    </row>
    <row r="27" spans="1:4" ht="15" customHeight="1" x14ac:dyDescent="0.2">
      <c r="A27" s="70"/>
      <c r="B27" s="89"/>
      <c r="C27" s="88"/>
      <c r="D27" s="85"/>
    </row>
    <row r="28" spans="1:4" ht="40.15" customHeight="1" x14ac:dyDescent="0.2">
      <c r="A28" s="70"/>
      <c r="B28" s="90" t="s">
        <v>80</v>
      </c>
      <c r="C28" s="91"/>
      <c r="D28" s="92"/>
    </row>
    <row r="29" spans="1:4" ht="15" customHeight="1" x14ac:dyDescent="0.2">
      <c r="A29" s="70"/>
      <c r="B29" s="93" t="s">
        <v>81</v>
      </c>
      <c r="C29" s="94"/>
      <c r="D29" s="85">
        <f>(1574102-1519456)+2184992</f>
        <v>2239638</v>
      </c>
    </row>
    <row r="30" spans="1:4" ht="15" customHeight="1" x14ac:dyDescent="0.2">
      <c r="A30" s="70"/>
      <c r="B30" s="95"/>
      <c r="C30" s="96"/>
      <c r="D30" s="85"/>
    </row>
    <row r="31" spans="1:4" ht="15" customHeight="1" x14ac:dyDescent="0.2">
      <c r="A31" s="70"/>
      <c r="B31" s="95"/>
      <c r="C31" s="96"/>
      <c r="D31" s="85"/>
    </row>
    <row r="32" spans="1:4" ht="15" customHeight="1" x14ac:dyDescent="0.2">
      <c r="A32" s="70"/>
      <c r="B32" s="95"/>
      <c r="C32" s="96"/>
      <c r="D32" s="85"/>
    </row>
    <row r="33" spans="1:6" ht="15" customHeight="1" x14ac:dyDescent="0.2">
      <c r="A33" s="70"/>
      <c r="B33" s="95"/>
      <c r="C33" s="97"/>
      <c r="D33" s="85"/>
    </row>
    <row r="34" spans="1:6" ht="15" customHeight="1" x14ac:dyDescent="0.2">
      <c r="B34" s="98" t="s">
        <v>68</v>
      </c>
      <c r="C34" s="99">
        <f>SUM(C17:C27)</f>
        <v>53392.673999999999</v>
      </c>
      <c r="D34" s="99">
        <f>SUM(D17:D33)</f>
        <v>20672406</v>
      </c>
    </row>
    <row r="35" spans="1:6" ht="15" customHeight="1" x14ac:dyDescent="0.2">
      <c r="B35" s="100"/>
      <c r="C35" s="101"/>
      <c r="D35" s="102"/>
    </row>
    <row r="36" spans="1:6" s="70" customFormat="1" ht="15" customHeight="1" x14ac:dyDescent="0.2">
      <c r="B36" s="74" t="s">
        <v>1</v>
      </c>
      <c r="C36" s="103" t="str">
        <f>C3</f>
        <v>Avista Corp.</v>
      </c>
      <c r="D36" s="103"/>
    </row>
    <row r="37" spans="1:6" s="70" customFormat="1" ht="21" customHeight="1" x14ac:dyDescent="0.2">
      <c r="B37" s="74"/>
      <c r="C37" s="104"/>
      <c r="D37" s="104"/>
    </row>
    <row r="38" spans="1:6" s="105" customFormat="1" ht="19.149999999999999" customHeight="1" x14ac:dyDescent="0.2">
      <c r="B38" s="122" t="s">
        <v>82</v>
      </c>
      <c r="C38" s="122"/>
      <c r="D38" s="122"/>
      <c r="E38" s="122"/>
      <c r="F38" s="122"/>
    </row>
    <row r="39" spans="1:6" ht="15" customHeight="1" x14ac:dyDescent="0.2">
      <c r="B39" s="123"/>
      <c r="C39" s="123"/>
      <c r="D39" s="123"/>
      <c r="E39" s="123"/>
      <c r="F39" s="123"/>
    </row>
    <row r="40" spans="1:6" ht="15" customHeight="1" x14ac:dyDescent="0.2">
      <c r="B40" s="106"/>
      <c r="C40" s="107"/>
      <c r="D40" s="107"/>
      <c r="E40" s="107"/>
      <c r="F40" s="107"/>
    </row>
    <row r="41" spans="1:6" ht="15" customHeight="1" x14ac:dyDescent="0.2">
      <c r="B41" s="106"/>
      <c r="C41" s="107"/>
      <c r="D41" s="107"/>
      <c r="E41" s="107"/>
      <c r="F41" s="107"/>
    </row>
    <row r="42" spans="1:6" ht="15" customHeight="1" x14ac:dyDescent="0.2">
      <c r="B42" s="106"/>
      <c r="C42" s="107"/>
      <c r="D42" s="107"/>
      <c r="E42" s="107"/>
      <c r="F42" s="107"/>
    </row>
    <row r="43" spans="1:6" ht="15" customHeight="1" x14ac:dyDescent="0.2">
      <c r="B43" s="106"/>
      <c r="C43" s="107"/>
      <c r="D43" s="107"/>
      <c r="E43" s="107"/>
      <c r="F43" s="107"/>
    </row>
    <row r="44" spans="1:6" ht="15" customHeight="1" x14ac:dyDescent="0.2">
      <c r="B44" s="106"/>
      <c r="C44" s="107"/>
      <c r="D44" s="107"/>
      <c r="E44" s="107"/>
      <c r="F44" s="107"/>
    </row>
    <row r="45" spans="1:6" ht="15" customHeight="1" x14ac:dyDescent="0.2">
      <c r="B45" s="106"/>
      <c r="C45" s="107"/>
      <c r="D45" s="107"/>
      <c r="E45" s="107"/>
      <c r="F45" s="107"/>
    </row>
    <row r="46" spans="1:6" ht="15" customHeight="1" x14ac:dyDescent="0.2">
      <c r="B46" s="106"/>
      <c r="C46" s="107"/>
      <c r="D46" s="107"/>
      <c r="E46" s="107"/>
      <c r="F46" s="107"/>
    </row>
    <row r="47" spans="1:6" ht="15" customHeight="1" x14ac:dyDescent="0.2">
      <c r="B47" s="106"/>
      <c r="C47" s="107"/>
      <c r="D47" s="107"/>
      <c r="E47" s="107"/>
      <c r="F47" s="107"/>
    </row>
    <row r="48" spans="1:6" ht="15" customHeight="1" x14ac:dyDescent="0.2">
      <c r="B48" s="106"/>
      <c r="C48" s="107"/>
      <c r="D48" s="107"/>
      <c r="E48" s="107"/>
      <c r="F48" s="107"/>
    </row>
    <row r="49" spans="1:6" ht="15" customHeight="1" x14ac:dyDescent="0.2">
      <c r="B49" s="106"/>
      <c r="C49" s="107"/>
      <c r="D49" s="107"/>
      <c r="E49" s="107"/>
      <c r="F49" s="107"/>
    </row>
    <row r="50" spans="1:6" ht="15" customHeight="1" x14ac:dyDescent="0.2">
      <c r="B50" s="106"/>
      <c r="C50" s="107"/>
      <c r="D50" s="107"/>
      <c r="E50" s="107"/>
      <c r="F50" s="107"/>
    </row>
    <row r="51" spans="1:6" ht="15" customHeight="1" x14ac:dyDescent="0.2">
      <c r="B51" s="106"/>
      <c r="C51" s="107"/>
      <c r="D51" s="107"/>
      <c r="E51" s="107"/>
      <c r="F51" s="107"/>
    </row>
    <row r="52" spans="1:6" ht="15" customHeight="1" x14ac:dyDescent="0.2">
      <c r="B52" s="106"/>
      <c r="C52" s="107"/>
      <c r="D52" s="107"/>
      <c r="E52" s="107"/>
      <c r="F52" s="107"/>
    </row>
    <row r="53" spans="1:6" ht="15" customHeight="1" x14ac:dyDescent="0.25">
      <c r="A53" s="74"/>
      <c r="B53" s="74" t="s">
        <v>1</v>
      </c>
      <c r="C53" s="117" t="str">
        <f>C36</f>
        <v>Avista Corp.</v>
      </c>
      <c r="D53" s="118"/>
      <c r="E53" s="108"/>
      <c r="F53" s="108"/>
    </row>
    <row r="54" spans="1:6" x14ac:dyDescent="0.2">
      <c r="A54" s="74"/>
      <c r="B54" s="74"/>
      <c r="C54" s="104"/>
      <c r="D54" s="104"/>
      <c r="E54" s="104"/>
      <c r="F54" s="104"/>
    </row>
    <row r="55" spans="1:6" x14ac:dyDescent="0.2">
      <c r="B55" s="109" t="s">
        <v>83</v>
      </c>
    </row>
  </sheetData>
  <mergeCells count="12">
    <mergeCell ref="C53:D53"/>
    <mergeCell ref="C10:D10"/>
    <mergeCell ref="B14:F14"/>
    <mergeCell ref="C15:D15"/>
    <mergeCell ref="B38:F38"/>
    <mergeCell ref="B39:F39"/>
    <mergeCell ref="B9:F9"/>
    <mergeCell ref="C3:E3"/>
    <mergeCell ref="C4:E4"/>
    <mergeCell ref="C5:E5"/>
    <mergeCell ref="C6:E6"/>
    <mergeCell ref="C7:E7"/>
  </mergeCells>
  <hyperlinks>
    <hyperlink ref="C7" r:id="rId1"/>
  </hyperlinks>
  <pageMargins left="0.6" right="0.45" top="0.75" bottom="0.75" header="0.3" footer="0.3"/>
  <pageSetup scale="62" orientation="portrait" r:id="rId2"/>
  <headerFooter>
    <oddFooter>&amp;L&amp;F  &amp;A&amp;R&amp;D</oddFooter>
  </headerFooter>
  <rowBreaks count="1" manualBreakCount="1">
    <brk id="34" max="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view="pageBreakPreview" zoomScaleNormal="100" zoomScaleSheetLayoutView="100" workbookViewId="0">
      <selection activeCell="Q19" sqref="Q19"/>
    </sheetView>
  </sheetViews>
  <sheetFormatPr defaultRowHeight="12.75" x14ac:dyDescent="0.2"/>
  <cols>
    <col min="1" max="1" width="2.7109375" style="6" customWidth="1"/>
    <col min="2" max="2" width="39.5703125" style="6" customWidth="1"/>
    <col min="3" max="5" width="10.7109375" style="6" customWidth="1"/>
    <col min="6" max="6" width="13.5703125" style="6" customWidth="1"/>
    <col min="7" max="9" width="10.7109375" style="6" customWidth="1"/>
    <col min="10" max="10" width="12.140625" style="6" customWidth="1"/>
    <col min="11" max="11" width="10.7109375" style="6" customWidth="1"/>
    <col min="12" max="12" width="16.5703125" style="6" customWidth="1"/>
    <col min="13" max="13" width="18.42578125" style="6" customWidth="1"/>
    <col min="14" max="14" width="10.5703125" style="6" customWidth="1"/>
    <col min="15" max="15" width="10.7109375" style="6" customWidth="1"/>
    <col min="16" max="16" width="9.140625" style="6"/>
    <col min="17" max="17" width="11" style="6" bestFit="1" customWidth="1"/>
    <col min="18" max="18" width="9.140625" style="6"/>
    <col min="19" max="19" width="10.28515625" style="6" bestFit="1" customWidth="1"/>
    <col min="20" max="256" width="9.140625" style="6"/>
    <col min="257" max="257" width="2.7109375" style="6" customWidth="1"/>
    <col min="258" max="258" width="39.5703125" style="6" customWidth="1"/>
    <col min="259" max="261" width="10.7109375" style="6" customWidth="1"/>
    <col min="262" max="262" width="13.5703125" style="6" customWidth="1"/>
    <col min="263" max="265" width="10.7109375" style="6" customWidth="1"/>
    <col min="266" max="266" width="12.140625" style="6" customWidth="1"/>
    <col min="267" max="267" width="10.7109375" style="6" customWidth="1"/>
    <col min="268" max="268" width="16.5703125" style="6" customWidth="1"/>
    <col min="269" max="269" width="18.42578125" style="6" customWidth="1"/>
    <col min="270" max="270" width="10.5703125" style="6" customWidth="1"/>
    <col min="271" max="271" width="10.7109375" style="6" customWidth="1"/>
    <col min="272" max="512" width="9.140625" style="6"/>
    <col min="513" max="513" width="2.7109375" style="6" customWidth="1"/>
    <col min="514" max="514" width="39.5703125" style="6" customWidth="1"/>
    <col min="515" max="517" width="10.7109375" style="6" customWidth="1"/>
    <col min="518" max="518" width="13.5703125" style="6" customWidth="1"/>
    <col min="519" max="521" width="10.7109375" style="6" customWidth="1"/>
    <col min="522" max="522" width="12.140625" style="6" customWidth="1"/>
    <col min="523" max="523" width="10.7109375" style="6" customWidth="1"/>
    <col min="524" max="524" width="16.5703125" style="6" customWidth="1"/>
    <col min="525" max="525" width="18.42578125" style="6" customWidth="1"/>
    <col min="526" max="526" width="10.5703125" style="6" customWidth="1"/>
    <col min="527" max="527" width="10.7109375" style="6" customWidth="1"/>
    <col min="528" max="768" width="9.140625" style="6"/>
    <col min="769" max="769" width="2.7109375" style="6" customWidth="1"/>
    <col min="770" max="770" width="39.5703125" style="6" customWidth="1"/>
    <col min="771" max="773" width="10.7109375" style="6" customWidth="1"/>
    <col min="774" max="774" width="13.5703125" style="6" customWidth="1"/>
    <col min="775" max="777" width="10.7109375" style="6" customWidth="1"/>
    <col min="778" max="778" width="12.140625" style="6" customWidth="1"/>
    <col min="779" max="779" width="10.7109375" style="6" customWidth="1"/>
    <col min="780" max="780" width="16.5703125" style="6" customWidth="1"/>
    <col min="781" max="781" width="18.42578125" style="6" customWidth="1"/>
    <col min="782" max="782" width="10.5703125" style="6" customWidth="1"/>
    <col min="783" max="783" width="10.7109375" style="6" customWidth="1"/>
    <col min="784" max="1024" width="9.140625" style="6"/>
    <col min="1025" max="1025" width="2.7109375" style="6" customWidth="1"/>
    <col min="1026" max="1026" width="39.5703125" style="6" customWidth="1"/>
    <col min="1027" max="1029" width="10.7109375" style="6" customWidth="1"/>
    <col min="1030" max="1030" width="13.5703125" style="6" customWidth="1"/>
    <col min="1031" max="1033" width="10.7109375" style="6" customWidth="1"/>
    <col min="1034" max="1034" width="12.140625" style="6" customWidth="1"/>
    <col min="1035" max="1035" width="10.7109375" style="6" customWidth="1"/>
    <col min="1036" max="1036" width="16.5703125" style="6" customWidth="1"/>
    <col min="1037" max="1037" width="18.42578125" style="6" customWidth="1"/>
    <col min="1038" max="1038" width="10.5703125" style="6" customWidth="1"/>
    <col min="1039" max="1039" width="10.7109375" style="6" customWidth="1"/>
    <col min="1040" max="1280" width="9.140625" style="6"/>
    <col min="1281" max="1281" width="2.7109375" style="6" customWidth="1"/>
    <col min="1282" max="1282" width="39.5703125" style="6" customWidth="1"/>
    <col min="1283" max="1285" width="10.7109375" style="6" customWidth="1"/>
    <col min="1286" max="1286" width="13.5703125" style="6" customWidth="1"/>
    <col min="1287" max="1289" width="10.7109375" style="6" customWidth="1"/>
    <col min="1290" max="1290" width="12.140625" style="6" customWidth="1"/>
    <col min="1291" max="1291" width="10.7109375" style="6" customWidth="1"/>
    <col min="1292" max="1292" width="16.5703125" style="6" customWidth="1"/>
    <col min="1293" max="1293" width="18.42578125" style="6" customWidth="1"/>
    <col min="1294" max="1294" width="10.5703125" style="6" customWidth="1"/>
    <col min="1295" max="1295" width="10.7109375" style="6" customWidth="1"/>
    <col min="1296" max="1536" width="9.140625" style="6"/>
    <col min="1537" max="1537" width="2.7109375" style="6" customWidth="1"/>
    <col min="1538" max="1538" width="39.5703125" style="6" customWidth="1"/>
    <col min="1539" max="1541" width="10.7109375" style="6" customWidth="1"/>
    <col min="1542" max="1542" width="13.5703125" style="6" customWidth="1"/>
    <col min="1543" max="1545" width="10.7109375" style="6" customWidth="1"/>
    <col min="1546" max="1546" width="12.140625" style="6" customWidth="1"/>
    <col min="1547" max="1547" width="10.7109375" style="6" customWidth="1"/>
    <col min="1548" max="1548" width="16.5703125" style="6" customWidth="1"/>
    <col min="1549" max="1549" width="18.42578125" style="6" customWidth="1"/>
    <col min="1550" max="1550" width="10.5703125" style="6" customWidth="1"/>
    <col min="1551" max="1551" width="10.7109375" style="6" customWidth="1"/>
    <col min="1552" max="1792" width="9.140625" style="6"/>
    <col min="1793" max="1793" width="2.7109375" style="6" customWidth="1"/>
    <col min="1794" max="1794" width="39.5703125" style="6" customWidth="1"/>
    <col min="1795" max="1797" width="10.7109375" style="6" customWidth="1"/>
    <col min="1798" max="1798" width="13.5703125" style="6" customWidth="1"/>
    <col min="1799" max="1801" width="10.7109375" style="6" customWidth="1"/>
    <col min="1802" max="1802" width="12.140625" style="6" customWidth="1"/>
    <col min="1803" max="1803" width="10.7109375" style="6" customWidth="1"/>
    <col min="1804" max="1804" width="16.5703125" style="6" customWidth="1"/>
    <col min="1805" max="1805" width="18.42578125" style="6" customWidth="1"/>
    <col min="1806" max="1806" width="10.5703125" style="6" customWidth="1"/>
    <col min="1807" max="1807" width="10.7109375" style="6" customWidth="1"/>
    <col min="1808" max="2048" width="9.140625" style="6"/>
    <col min="2049" max="2049" width="2.7109375" style="6" customWidth="1"/>
    <col min="2050" max="2050" width="39.5703125" style="6" customWidth="1"/>
    <col min="2051" max="2053" width="10.7109375" style="6" customWidth="1"/>
    <col min="2054" max="2054" width="13.5703125" style="6" customWidth="1"/>
    <col min="2055" max="2057" width="10.7109375" style="6" customWidth="1"/>
    <col min="2058" max="2058" width="12.140625" style="6" customWidth="1"/>
    <col min="2059" max="2059" width="10.7109375" style="6" customWidth="1"/>
    <col min="2060" max="2060" width="16.5703125" style="6" customWidth="1"/>
    <col min="2061" max="2061" width="18.42578125" style="6" customWidth="1"/>
    <col min="2062" max="2062" width="10.5703125" style="6" customWidth="1"/>
    <col min="2063" max="2063" width="10.7109375" style="6" customWidth="1"/>
    <col min="2064" max="2304" width="9.140625" style="6"/>
    <col min="2305" max="2305" width="2.7109375" style="6" customWidth="1"/>
    <col min="2306" max="2306" width="39.5703125" style="6" customWidth="1"/>
    <col min="2307" max="2309" width="10.7109375" style="6" customWidth="1"/>
    <col min="2310" max="2310" width="13.5703125" style="6" customWidth="1"/>
    <col min="2311" max="2313" width="10.7109375" style="6" customWidth="1"/>
    <col min="2314" max="2314" width="12.140625" style="6" customWidth="1"/>
    <col min="2315" max="2315" width="10.7109375" style="6" customWidth="1"/>
    <col min="2316" max="2316" width="16.5703125" style="6" customWidth="1"/>
    <col min="2317" max="2317" width="18.42578125" style="6" customWidth="1"/>
    <col min="2318" max="2318" width="10.5703125" style="6" customWidth="1"/>
    <col min="2319" max="2319" width="10.7109375" style="6" customWidth="1"/>
    <col min="2320" max="2560" width="9.140625" style="6"/>
    <col min="2561" max="2561" width="2.7109375" style="6" customWidth="1"/>
    <col min="2562" max="2562" width="39.5703125" style="6" customWidth="1"/>
    <col min="2563" max="2565" width="10.7109375" style="6" customWidth="1"/>
    <col min="2566" max="2566" width="13.5703125" style="6" customWidth="1"/>
    <col min="2567" max="2569" width="10.7109375" style="6" customWidth="1"/>
    <col min="2570" max="2570" width="12.140625" style="6" customWidth="1"/>
    <col min="2571" max="2571" width="10.7109375" style="6" customWidth="1"/>
    <col min="2572" max="2572" width="16.5703125" style="6" customWidth="1"/>
    <col min="2573" max="2573" width="18.42578125" style="6" customWidth="1"/>
    <col min="2574" max="2574" width="10.5703125" style="6" customWidth="1"/>
    <col min="2575" max="2575" width="10.7109375" style="6" customWidth="1"/>
    <col min="2576" max="2816" width="9.140625" style="6"/>
    <col min="2817" max="2817" width="2.7109375" style="6" customWidth="1"/>
    <col min="2818" max="2818" width="39.5703125" style="6" customWidth="1"/>
    <col min="2819" max="2821" width="10.7109375" style="6" customWidth="1"/>
    <col min="2822" max="2822" width="13.5703125" style="6" customWidth="1"/>
    <col min="2823" max="2825" width="10.7109375" style="6" customWidth="1"/>
    <col min="2826" max="2826" width="12.140625" style="6" customWidth="1"/>
    <col min="2827" max="2827" width="10.7109375" style="6" customWidth="1"/>
    <col min="2828" max="2828" width="16.5703125" style="6" customWidth="1"/>
    <col min="2829" max="2829" width="18.42578125" style="6" customWidth="1"/>
    <col min="2830" max="2830" width="10.5703125" style="6" customWidth="1"/>
    <col min="2831" max="2831" width="10.7109375" style="6" customWidth="1"/>
    <col min="2832" max="3072" width="9.140625" style="6"/>
    <col min="3073" max="3073" width="2.7109375" style="6" customWidth="1"/>
    <col min="3074" max="3074" width="39.5703125" style="6" customWidth="1"/>
    <col min="3075" max="3077" width="10.7109375" style="6" customWidth="1"/>
    <col min="3078" max="3078" width="13.5703125" style="6" customWidth="1"/>
    <col min="3079" max="3081" width="10.7109375" style="6" customWidth="1"/>
    <col min="3082" max="3082" width="12.140625" style="6" customWidth="1"/>
    <col min="3083" max="3083" width="10.7109375" style="6" customWidth="1"/>
    <col min="3084" max="3084" width="16.5703125" style="6" customWidth="1"/>
    <col min="3085" max="3085" width="18.42578125" style="6" customWidth="1"/>
    <col min="3086" max="3086" width="10.5703125" style="6" customWidth="1"/>
    <col min="3087" max="3087" width="10.7109375" style="6" customWidth="1"/>
    <col min="3088" max="3328" width="9.140625" style="6"/>
    <col min="3329" max="3329" width="2.7109375" style="6" customWidth="1"/>
    <col min="3330" max="3330" width="39.5703125" style="6" customWidth="1"/>
    <col min="3331" max="3333" width="10.7109375" style="6" customWidth="1"/>
    <col min="3334" max="3334" width="13.5703125" style="6" customWidth="1"/>
    <col min="3335" max="3337" width="10.7109375" style="6" customWidth="1"/>
    <col min="3338" max="3338" width="12.140625" style="6" customWidth="1"/>
    <col min="3339" max="3339" width="10.7109375" style="6" customWidth="1"/>
    <col min="3340" max="3340" width="16.5703125" style="6" customWidth="1"/>
    <col min="3341" max="3341" width="18.42578125" style="6" customWidth="1"/>
    <col min="3342" max="3342" width="10.5703125" style="6" customWidth="1"/>
    <col min="3343" max="3343" width="10.7109375" style="6" customWidth="1"/>
    <col min="3344" max="3584" width="9.140625" style="6"/>
    <col min="3585" max="3585" width="2.7109375" style="6" customWidth="1"/>
    <col min="3586" max="3586" width="39.5703125" style="6" customWidth="1"/>
    <col min="3587" max="3589" width="10.7109375" style="6" customWidth="1"/>
    <col min="3590" max="3590" width="13.5703125" style="6" customWidth="1"/>
    <col min="3591" max="3593" width="10.7109375" style="6" customWidth="1"/>
    <col min="3594" max="3594" width="12.140625" style="6" customWidth="1"/>
    <col min="3595" max="3595" width="10.7109375" style="6" customWidth="1"/>
    <col min="3596" max="3596" width="16.5703125" style="6" customWidth="1"/>
    <col min="3597" max="3597" width="18.42578125" style="6" customWidth="1"/>
    <col min="3598" max="3598" width="10.5703125" style="6" customWidth="1"/>
    <col min="3599" max="3599" width="10.7109375" style="6" customWidth="1"/>
    <col min="3600" max="3840" width="9.140625" style="6"/>
    <col min="3841" max="3841" width="2.7109375" style="6" customWidth="1"/>
    <col min="3842" max="3842" width="39.5703125" style="6" customWidth="1"/>
    <col min="3843" max="3845" width="10.7109375" style="6" customWidth="1"/>
    <col min="3846" max="3846" width="13.5703125" style="6" customWidth="1"/>
    <col min="3847" max="3849" width="10.7109375" style="6" customWidth="1"/>
    <col min="3850" max="3850" width="12.140625" style="6" customWidth="1"/>
    <col min="3851" max="3851" width="10.7109375" style="6" customWidth="1"/>
    <col min="3852" max="3852" width="16.5703125" style="6" customWidth="1"/>
    <col min="3853" max="3853" width="18.42578125" style="6" customWidth="1"/>
    <col min="3854" max="3854" width="10.5703125" style="6" customWidth="1"/>
    <col min="3855" max="3855" width="10.7109375" style="6" customWidth="1"/>
    <col min="3856" max="4096" width="9.140625" style="6"/>
    <col min="4097" max="4097" width="2.7109375" style="6" customWidth="1"/>
    <col min="4098" max="4098" width="39.5703125" style="6" customWidth="1"/>
    <col min="4099" max="4101" width="10.7109375" style="6" customWidth="1"/>
    <col min="4102" max="4102" width="13.5703125" style="6" customWidth="1"/>
    <col min="4103" max="4105" width="10.7109375" style="6" customWidth="1"/>
    <col min="4106" max="4106" width="12.140625" style="6" customWidth="1"/>
    <col min="4107" max="4107" width="10.7109375" style="6" customWidth="1"/>
    <col min="4108" max="4108" width="16.5703125" style="6" customWidth="1"/>
    <col min="4109" max="4109" width="18.42578125" style="6" customWidth="1"/>
    <col min="4110" max="4110" width="10.5703125" style="6" customWidth="1"/>
    <col min="4111" max="4111" width="10.7109375" style="6" customWidth="1"/>
    <col min="4112" max="4352" width="9.140625" style="6"/>
    <col min="4353" max="4353" width="2.7109375" style="6" customWidth="1"/>
    <col min="4354" max="4354" width="39.5703125" style="6" customWidth="1"/>
    <col min="4355" max="4357" width="10.7109375" style="6" customWidth="1"/>
    <col min="4358" max="4358" width="13.5703125" style="6" customWidth="1"/>
    <col min="4359" max="4361" width="10.7109375" style="6" customWidth="1"/>
    <col min="4362" max="4362" width="12.140625" style="6" customWidth="1"/>
    <col min="4363" max="4363" width="10.7109375" style="6" customWidth="1"/>
    <col min="4364" max="4364" width="16.5703125" style="6" customWidth="1"/>
    <col min="4365" max="4365" width="18.42578125" style="6" customWidth="1"/>
    <col min="4366" max="4366" width="10.5703125" style="6" customWidth="1"/>
    <col min="4367" max="4367" width="10.7109375" style="6" customWidth="1"/>
    <col min="4368" max="4608" width="9.140625" style="6"/>
    <col min="4609" max="4609" width="2.7109375" style="6" customWidth="1"/>
    <col min="4610" max="4610" width="39.5703125" style="6" customWidth="1"/>
    <col min="4611" max="4613" width="10.7109375" style="6" customWidth="1"/>
    <col min="4614" max="4614" width="13.5703125" style="6" customWidth="1"/>
    <col min="4615" max="4617" width="10.7109375" style="6" customWidth="1"/>
    <col min="4618" max="4618" width="12.140625" style="6" customWidth="1"/>
    <col min="4619" max="4619" width="10.7109375" style="6" customWidth="1"/>
    <col min="4620" max="4620" width="16.5703125" style="6" customWidth="1"/>
    <col min="4621" max="4621" width="18.42578125" style="6" customWidth="1"/>
    <col min="4622" max="4622" width="10.5703125" style="6" customWidth="1"/>
    <col min="4623" max="4623" width="10.7109375" style="6" customWidth="1"/>
    <col min="4624" max="4864" width="9.140625" style="6"/>
    <col min="4865" max="4865" width="2.7109375" style="6" customWidth="1"/>
    <col min="4866" max="4866" width="39.5703125" style="6" customWidth="1"/>
    <col min="4867" max="4869" width="10.7109375" style="6" customWidth="1"/>
    <col min="4870" max="4870" width="13.5703125" style="6" customWidth="1"/>
    <col min="4871" max="4873" width="10.7109375" style="6" customWidth="1"/>
    <col min="4874" max="4874" width="12.140625" style="6" customWidth="1"/>
    <col min="4875" max="4875" width="10.7109375" style="6" customWidth="1"/>
    <col min="4876" max="4876" width="16.5703125" style="6" customWidth="1"/>
    <col min="4877" max="4877" width="18.42578125" style="6" customWidth="1"/>
    <col min="4878" max="4878" width="10.5703125" style="6" customWidth="1"/>
    <col min="4879" max="4879" width="10.7109375" style="6" customWidth="1"/>
    <col min="4880" max="5120" width="9.140625" style="6"/>
    <col min="5121" max="5121" width="2.7109375" style="6" customWidth="1"/>
    <col min="5122" max="5122" width="39.5703125" style="6" customWidth="1"/>
    <col min="5123" max="5125" width="10.7109375" style="6" customWidth="1"/>
    <col min="5126" max="5126" width="13.5703125" style="6" customWidth="1"/>
    <col min="5127" max="5129" width="10.7109375" style="6" customWidth="1"/>
    <col min="5130" max="5130" width="12.140625" style="6" customWidth="1"/>
    <col min="5131" max="5131" width="10.7109375" style="6" customWidth="1"/>
    <col min="5132" max="5132" width="16.5703125" style="6" customWidth="1"/>
    <col min="5133" max="5133" width="18.42578125" style="6" customWidth="1"/>
    <col min="5134" max="5134" width="10.5703125" style="6" customWidth="1"/>
    <col min="5135" max="5135" width="10.7109375" style="6" customWidth="1"/>
    <col min="5136" max="5376" width="9.140625" style="6"/>
    <col min="5377" max="5377" width="2.7109375" style="6" customWidth="1"/>
    <col min="5378" max="5378" width="39.5703125" style="6" customWidth="1"/>
    <col min="5379" max="5381" width="10.7109375" style="6" customWidth="1"/>
    <col min="5382" max="5382" width="13.5703125" style="6" customWidth="1"/>
    <col min="5383" max="5385" width="10.7109375" style="6" customWidth="1"/>
    <col min="5386" max="5386" width="12.140625" style="6" customWidth="1"/>
    <col min="5387" max="5387" width="10.7109375" style="6" customWidth="1"/>
    <col min="5388" max="5388" width="16.5703125" style="6" customWidth="1"/>
    <col min="5389" max="5389" width="18.42578125" style="6" customWidth="1"/>
    <col min="5390" max="5390" width="10.5703125" style="6" customWidth="1"/>
    <col min="5391" max="5391" width="10.7109375" style="6" customWidth="1"/>
    <col min="5392" max="5632" width="9.140625" style="6"/>
    <col min="5633" max="5633" width="2.7109375" style="6" customWidth="1"/>
    <col min="5634" max="5634" width="39.5703125" style="6" customWidth="1"/>
    <col min="5635" max="5637" width="10.7109375" style="6" customWidth="1"/>
    <col min="5638" max="5638" width="13.5703125" style="6" customWidth="1"/>
    <col min="5639" max="5641" width="10.7109375" style="6" customWidth="1"/>
    <col min="5642" max="5642" width="12.140625" style="6" customWidth="1"/>
    <col min="5643" max="5643" width="10.7109375" style="6" customWidth="1"/>
    <col min="5644" max="5644" width="16.5703125" style="6" customWidth="1"/>
    <col min="5645" max="5645" width="18.42578125" style="6" customWidth="1"/>
    <col min="5646" max="5646" width="10.5703125" style="6" customWidth="1"/>
    <col min="5647" max="5647" width="10.7109375" style="6" customWidth="1"/>
    <col min="5648" max="5888" width="9.140625" style="6"/>
    <col min="5889" max="5889" width="2.7109375" style="6" customWidth="1"/>
    <col min="5890" max="5890" width="39.5703125" style="6" customWidth="1"/>
    <col min="5891" max="5893" width="10.7109375" style="6" customWidth="1"/>
    <col min="5894" max="5894" width="13.5703125" style="6" customWidth="1"/>
    <col min="5895" max="5897" width="10.7109375" style="6" customWidth="1"/>
    <col min="5898" max="5898" width="12.140625" style="6" customWidth="1"/>
    <col min="5899" max="5899" width="10.7109375" style="6" customWidth="1"/>
    <col min="5900" max="5900" width="16.5703125" style="6" customWidth="1"/>
    <col min="5901" max="5901" width="18.42578125" style="6" customWidth="1"/>
    <col min="5902" max="5902" width="10.5703125" style="6" customWidth="1"/>
    <col min="5903" max="5903" width="10.7109375" style="6" customWidth="1"/>
    <col min="5904" max="6144" width="9.140625" style="6"/>
    <col min="6145" max="6145" width="2.7109375" style="6" customWidth="1"/>
    <col min="6146" max="6146" width="39.5703125" style="6" customWidth="1"/>
    <col min="6147" max="6149" width="10.7109375" style="6" customWidth="1"/>
    <col min="6150" max="6150" width="13.5703125" style="6" customWidth="1"/>
    <col min="6151" max="6153" width="10.7109375" style="6" customWidth="1"/>
    <col min="6154" max="6154" width="12.140625" style="6" customWidth="1"/>
    <col min="6155" max="6155" width="10.7109375" style="6" customWidth="1"/>
    <col min="6156" max="6156" width="16.5703125" style="6" customWidth="1"/>
    <col min="6157" max="6157" width="18.42578125" style="6" customWidth="1"/>
    <col min="6158" max="6158" width="10.5703125" style="6" customWidth="1"/>
    <col min="6159" max="6159" width="10.7109375" style="6" customWidth="1"/>
    <col min="6160" max="6400" width="9.140625" style="6"/>
    <col min="6401" max="6401" width="2.7109375" style="6" customWidth="1"/>
    <col min="6402" max="6402" width="39.5703125" style="6" customWidth="1"/>
    <col min="6403" max="6405" width="10.7109375" style="6" customWidth="1"/>
    <col min="6406" max="6406" width="13.5703125" style="6" customWidth="1"/>
    <col min="6407" max="6409" width="10.7109375" style="6" customWidth="1"/>
    <col min="6410" max="6410" width="12.140625" style="6" customWidth="1"/>
    <col min="6411" max="6411" width="10.7109375" style="6" customWidth="1"/>
    <col min="6412" max="6412" width="16.5703125" style="6" customWidth="1"/>
    <col min="6413" max="6413" width="18.42578125" style="6" customWidth="1"/>
    <col min="6414" max="6414" width="10.5703125" style="6" customWidth="1"/>
    <col min="6415" max="6415" width="10.7109375" style="6" customWidth="1"/>
    <col min="6416" max="6656" width="9.140625" style="6"/>
    <col min="6657" max="6657" width="2.7109375" style="6" customWidth="1"/>
    <col min="6658" max="6658" width="39.5703125" style="6" customWidth="1"/>
    <col min="6659" max="6661" width="10.7109375" style="6" customWidth="1"/>
    <col min="6662" max="6662" width="13.5703125" style="6" customWidth="1"/>
    <col min="6663" max="6665" width="10.7109375" style="6" customWidth="1"/>
    <col min="6666" max="6666" width="12.140625" style="6" customWidth="1"/>
    <col min="6667" max="6667" width="10.7109375" style="6" customWidth="1"/>
    <col min="6668" max="6668" width="16.5703125" style="6" customWidth="1"/>
    <col min="6669" max="6669" width="18.42578125" style="6" customWidth="1"/>
    <col min="6670" max="6670" width="10.5703125" style="6" customWidth="1"/>
    <col min="6671" max="6671" width="10.7109375" style="6" customWidth="1"/>
    <col min="6672" max="6912" width="9.140625" style="6"/>
    <col min="6913" max="6913" width="2.7109375" style="6" customWidth="1"/>
    <col min="6914" max="6914" width="39.5703125" style="6" customWidth="1"/>
    <col min="6915" max="6917" width="10.7109375" style="6" customWidth="1"/>
    <col min="6918" max="6918" width="13.5703125" style="6" customWidth="1"/>
    <col min="6919" max="6921" width="10.7109375" style="6" customWidth="1"/>
    <col min="6922" max="6922" width="12.140625" style="6" customWidth="1"/>
    <col min="6923" max="6923" width="10.7109375" style="6" customWidth="1"/>
    <col min="6924" max="6924" width="16.5703125" style="6" customWidth="1"/>
    <col min="6925" max="6925" width="18.42578125" style="6" customWidth="1"/>
    <col min="6926" max="6926" width="10.5703125" style="6" customWidth="1"/>
    <col min="6927" max="6927" width="10.7109375" style="6" customWidth="1"/>
    <col min="6928" max="7168" width="9.140625" style="6"/>
    <col min="7169" max="7169" width="2.7109375" style="6" customWidth="1"/>
    <col min="7170" max="7170" width="39.5703125" style="6" customWidth="1"/>
    <col min="7171" max="7173" width="10.7109375" style="6" customWidth="1"/>
    <col min="7174" max="7174" width="13.5703125" style="6" customWidth="1"/>
    <col min="7175" max="7177" width="10.7109375" style="6" customWidth="1"/>
    <col min="7178" max="7178" width="12.140625" style="6" customWidth="1"/>
    <col min="7179" max="7179" width="10.7109375" style="6" customWidth="1"/>
    <col min="7180" max="7180" width="16.5703125" style="6" customWidth="1"/>
    <col min="7181" max="7181" width="18.42578125" style="6" customWidth="1"/>
    <col min="7182" max="7182" width="10.5703125" style="6" customWidth="1"/>
    <col min="7183" max="7183" width="10.7109375" style="6" customWidth="1"/>
    <col min="7184" max="7424" width="9.140625" style="6"/>
    <col min="7425" max="7425" width="2.7109375" style="6" customWidth="1"/>
    <col min="7426" max="7426" width="39.5703125" style="6" customWidth="1"/>
    <col min="7427" max="7429" width="10.7109375" style="6" customWidth="1"/>
    <col min="7430" max="7430" width="13.5703125" style="6" customWidth="1"/>
    <col min="7431" max="7433" width="10.7109375" style="6" customWidth="1"/>
    <col min="7434" max="7434" width="12.140625" style="6" customWidth="1"/>
    <col min="7435" max="7435" width="10.7109375" style="6" customWidth="1"/>
    <col min="7436" max="7436" width="16.5703125" style="6" customWidth="1"/>
    <col min="7437" max="7437" width="18.42578125" style="6" customWidth="1"/>
    <col min="7438" max="7438" width="10.5703125" style="6" customWidth="1"/>
    <col min="7439" max="7439" width="10.7109375" style="6" customWidth="1"/>
    <col min="7440" max="7680" width="9.140625" style="6"/>
    <col min="7681" max="7681" width="2.7109375" style="6" customWidth="1"/>
    <col min="7682" max="7682" width="39.5703125" style="6" customWidth="1"/>
    <col min="7683" max="7685" width="10.7109375" style="6" customWidth="1"/>
    <col min="7686" max="7686" width="13.5703125" style="6" customWidth="1"/>
    <col min="7687" max="7689" width="10.7109375" style="6" customWidth="1"/>
    <col min="7690" max="7690" width="12.140625" style="6" customWidth="1"/>
    <col min="7691" max="7691" width="10.7109375" style="6" customWidth="1"/>
    <col min="7692" max="7692" width="16.5703125" style="6" customWidth="1"/>
    <col min="7693" max="7693" width="18.42578125" style="6" customWidth="1"/>
    <col min="7694" max="7694" width="10.5703125" style="6" customWidth="1"/>
    <col min="7695" max="7695" width="10.7109375" style="6" customWidth="1"/>
    <col min="7696" max="7936" width="9.140625" style="6"/>
    <col min="7937" max="7937" width="2.7109375" style="6" customWidth="1"/>
    <col min="7938" max="7938" width="39.5703125" style="6" customWidth="1"/>
    <col min="7939" max="7941" width="10.7109375" style="6" customWidth="1"/>
    <col min="7942" max="7942" width="13.5703125" style="6" customWidth="1"/>
    <col min="7943" max="7945" width="10.7109375" style="6" customWidth="1"/>
    <col min="7946" max="7946" width="12.140625" style="6" customWidth="1"/>
    <col min="7947" max="7947" width="10.7109375" style="6" customWidth="1"/>
    <col min="7948" max="7948" width="16.5703125" style="6" customWidth="1"/>
    <col min="7949" max="7949" width="18.42578125" style="6" customWidth="1"/>
    <col min="7950" max="7950" width="10.5703125" style="6" customWidth="1"/>
    <col min="7951" max="7951" width="10.7109375" style="6" customWidth="1"/>
    <col min="7952" max="8192" width="9.140625" style="6"/>
    <col min="8193" max="8193" width="2.7109375" style="6" customWidth="1"/>
    <col min="8194" max="8194" width="39.5703125" style="6" customWidth="1"/>
    <col min="8195" max="8197" width="10.7109375" style="6" customWidth="1"/>
    <col min="8198" max="8198" width="13.5703125" style="6" customWidth="1"/>
    <col min="8199" max="8201" width="10.7109375" style="6" customWidth="1"/>
    <col min="8202" max="8202" width="12.140625" style="6" customWidth="1"/>
    <col min="8203" max="8203" width="10.7109375" style="6" customWidth="1"/>
    <col min="8204" max="8204" width="16.5703125" style="6" customWidth="1"/>
    <col min="8205" max="8205" width="18.42578125" style="6" customWidth="1"/>
    <col min="8206" max="8206" width="10.5703125" style="6" customWidth="1"/>
    <col min="8207" max="8207" width="10.7109375" style="6" customWidth="1"/>
    <col min="8208" max="8448" width="9.140625" style="6"/>
    <col min="8449" max="8449" width="2.7109375" style="6" customWidth="1"/>
    <col min="8450" max="8450" width="39.5703125" style="6" customWidth="1"/>
    <col min="8451" max="8453" width="10.7109375" style="6" customWidth="1"/>
    <col min="8454" max="8454" width="13.5703125" style="6" customWidth="1"/>
    <col min="8455" max="8457" width="10.7109375" style="6" customWidth="1"/>
    <col min="8458" max="8458" width="12.140625" style="6" customWidth="1"/>
    <col min="8459" max="8459" width="10.7109375" style="6" customWidth="1"/>
    <col min="8460" max="8460" width="16.5703125" style="6" customWidth="1"/>
    <col min="8461" max="8461" width="18.42578125" style="6" customWidth="1"/>
    <col min="8462" max="8462" width="10.5703125" style="6" customWidth="1"/>
    <col min="8463" max="8463" width="10.7109375" style="6" customWidth="1"/>
    <col min="8464" max="8704" width="9.140625" style="6"/>
    <col min="8705" max="8705" width="2.7109375" style="6" customWidth="1"/>
    <col min="8706" max="8706" width="39.5703125" style="6" customWidth="1"/>
    <col min="8707" max="8709" width="10.7109375" style="6" customWidth="1"/>
    <col min="8710" max="8710" width="13.5703125" style="6" customWidth="1"/>
    <col min="8711" max="8713" width="10.7109375" style="6" customWidth="1"/>
    <col min="8714" max="8714" width="12.140625" style="6" customWidth="1"/>
    <col min="8715" max="8715" width="10.7109375" style="6" customWidth="1"/>
    <col min="8716" max="8716" width="16.5703125" style="6" customWidth="1"/>
    <col min="8717" max="8717" width="18.42578125" style="6" customWidth="1"/>
    <col min="8718" max="8718" width="10.5703125" style="6" customWidth="1"/>
    <col min="8719" max="8719" width="10.7109375" style="6" customWidth="1"/>
    <col min="8720" max="8960" width="9.140625" style="6"/>
    <col min="8961" max="8961" width="2.7109375" style="6" customWidth="1"/>
    <col min="8962" max="8962" width="39.5703125" style="6" customWidth="1"/>
    <col min="8963" max="8965" width="10.7109375" style="6" customWidth="1"/>
    <col min="8966" max="8966" width="13.5703125" style="6" customWidth="1"/>
    <col min="8967" max="8969" width="10.7109375" style="6" customWidth="1"/>
    <col min="8970" max="8970" width="12.140625" style="6" customWidth="1"/>
    <col min="8971" max="8971" width="10.7109375" style="6" customWidth="1"/>
    <col min="8972" max="8972" width="16.5703125" style="6" customWidth="1"/>
    <col min="8973" max="8973" width="18.42578125" style="6" customWidth="1"/>
    <col min="8974" max="8974" width="10.5703125" style="6" customWidth="1"/>
    <col min="8975" max="8975" width="10.7109375" style="6" customWidth="1"/>
    <col min="8976" max="9216" width="9.140625" style="6"/>
    <col min="9217" max="9217" width="2.7109375" style="6" customWidth="1"/>
    <col min="9218" max="9218" width="39.5703125" style="6" customWidth="1"/>
    <col min="9219" max="9221" width="10.7109375" style="6" customWidth="1"/>
    <col min="9222" max="9222" width="13.5703125" style="6" customWidth="1"/>
    <col min="9223" max="9225" width="10.7109375" style="6" customWidth="1"/>
    <col min="9226" max="9226" width="12.140625" style="6" customWidth="1"/>
    <col min="9227" max="9227" width="10.7109375" style="6" customWidth="1"/>
    <col min="9228" max="9228" width="16.5703125" style="6" customWidth="1"/>
    <col min="9229" max="9229" width="18.42578125" style="6" customWidth="1"/>
    <col min="9230" max="9230" width="10.5703125" style="6" customWidth="1"/>
    <col min="9231" max="9231" width="10.7109375" style="6" customWidth="1"/>
    <col min="9232" max="9472" width="9.140625" style="6"/>
    <col min="9473" max="9473" width="2.7109375" style="6" customWidth="1"/>
    <col min="9474" max="9474" width="39.5703125" style="6" customWidth="1"/>
    <col min="9475" max="9477" width="10.7109375" style="6" customWidth="1"/>
    <col min="9478" max="9478" width="13.5703125" style="6" customWidth="1"/>
    <col min="9479" max="9481" width="10.7109375" style="6" customWidth="1"/>
    <col min="9482" max="9482" width="12.140625" style="6" customWidth="1"/>
    <col min="9483" max="9483" width="10.7109375" style="6" customWidth="1"/>
    <col min="9484" max="9484" width="16.5703125" style="6" customWidth="1"/>
    <col min="9485" max="9485" width="18.42578125" style="6" customWidth="1"/>
    <col min="9486" max="9486" width="10.5703125" style="6" customWidth="1"/>
    <col min="9487" max="9487" width="10.7109375" style="6" customWidth="1"/>
    <col min="9488" max="9728" width="9.140625" style="6"/>
    <col min="9729" max="9729" width="2.7109375" style="6" customWidth="1"/>
    <col min="9730" max="9730" width="39.5703125" style="6" customWidth="1"/>
    <col min="9731" max="9733" width="10.7109375" style="6" customWidth="1"/>
    <col min="9734" max="9734" width="13.5703125" style="6" customWidth="1"/>
    <col min="9735" max="9737" width="10.7109375" style="6" customWidth="1"/>
    <col min="9738" max="9738" width="12.140625" style="6" customWidth="1"/>
    <col min="9739" max="9739" width="10.7109375" style="6" customWidth="1"/>
    <col min="9740" max="9740" width="16.5703125" style="6" customWidth="1"/>
    <col min="9741" max="9741" width="18.42578125" style="6" customWidth="1"/>
    <col min="9742" max="9742" width="10.5703125" style="6" customWidth="1"/>
    <col min="9743" max="9743" width="10.7109375" style="6" customWidth="1"/>
    <col min="9744" max="9984" width="9.140625" style="6"/>
    <col min="9985" max="9985" width="2.7109375" style="6" customWidth="1"/>
    <col min="9986" max="9986" width="39.5703125" style="6" customWidth="1"/>
    <col min="9987" max="9989" width="10.7109375" style="6" customWidth="1"/>
    <col min="9990" max="9990" width="13.5703125" style="6" customWidth="1"/>
    <col min="9991" max="9993" width="10.7109375" style="6" customWidth="1"/>
    <col min="9994" max="9994" width="12.140625" style="6" customWidth="1"/>
    <col min="9995" max="9995" width="10.7109375" style="6" customWidth="1"/>
    <col min="9996" max="9996" width="16.5703125" style="6" customWidth="1"/>
    <col min="9997" max="9997" width="18.42578125" style="6" customWidth="1"/>
    <col min="9998" max="9998" width="10.5703125" style="6" customWidth="1"/>
    <col min="9999" max="9999" width="10.7109375" style="6" customWidth="1"/>
    <col min="10000" max="10240" width="9.140625" style="6"/>
    <col min="10241" max="10241" width="2.7109375" style="6" customWidth="1"/>
    <col min="10242" max="10242" width="39.5703125" style="6" customWidth="1"/>
    <col min="10243" max="10245" width="10.7109375" style="6" customWidth="1"/>
    <col min="10246" max="10246" width="13.5703125" style="6" customWidth="1"/>
    <col min="10247" max="10249" width="10.7109375" style="6" customWidth="1"/>
    <col min="10250" max="10250" width="12.140625" style="6" customWidth="1"/>
    <col min="10251" max="10251" width="10.7109375" style="6" customWidth="1"/>
    <col min="10252" max="10252" width="16.5703125" style="6" customWidth="1"/>
    <col min="10253" max="10253" width="18.42578125" style="6" customWidth="1"/>
    <col min="10254" max="10254" width="10.5703125" style="6" customWidth="1"/>
    <col min="10255" max="10255" width="10.7109375" style="6" customWidth="1"/>
    <col min="10256" max="10496" width="9.140625" style="6"/>
    <col min="10497" max="10497" width="2.7109375" style="6" customWidth="1"/>
    <col min="10498" max="10498" width="39.5703125" style="6" customWidth="1"/>
    <col min="10499" max="10501" width="10.7109375" style="6" customWidth="1"/>
    <col min="10502" max="10502" width="13.5703125" style="6" customWidth="1"/>
    <col min="10503" max="10505" width="10.7109375" style="6" customWidth="1"/>
    <col min="10506" max="10506" width="12.140625" style="6" customWidth="1"/>
    <col min="10507" max="10507" width="10.7109375" style="6" customWidth="1"/>
    <col min="10508" max="10508" width="16.5703125" style="6" customWidth="1"/>
    <col min="10509" max="10509" width="18.42578125" style="6" customWidth="1"/>
    <col min="10510" max="10510" width="10.5703125" style="6" customWidth="1"/>
    <col min="10511" max="10511" width="10.7109375" style="6" customWidth="1"/>
    <col min="10512" max="10752" width="9.140625" style="6"/>
    <col min="10753" max="10753" width="2.7109375" style="6" customWidth="1"/>
    <col min="10754" max="10754" width="39.5703125" style="6" customWidth="1"/>
    <col min="10755" max="10757" width="10.7109375" style="6" customWidth="1"/>
    <col min="10758" max="10758" width="13.5703125" style="6" customWidth="1"/>
    <col min="10759" max="10761" width="10.7109375" style="6" customWidth="1"/>
    <col min="10762" max="10762" width="12.140625" style="6" customWidth="1"/>
    <col min="10763" max="10763" width="10.7109375" style="6" customWidth="1"/>
    <col min="10764" max="10764" width="16.5703125" style="6" customWidth="1"/>
    <col min="10765" max="10765" width="18.42578125" style="6" customWidth="1"/>
    <col min="10766" max="10766" width="10.5703125" style="6" customWidth="1"/>
    <col min="10767" max="10767" width="10.7109375" style="6" customWidth="1"/>
    <col min="10768" max="11008" width="9.140625" style="6"/>
    <col min="11009" max="11009" width="2.7109375" style="6" customWidth="1"/>
    <col min="11010" max="11010" width="39.5703125" style="6" customWidth="1"/>
    <col min="11011" max="11013" width="10.7109375" style="6" customWidth="1"/>
    <col min="11014" max="11014" width="13.5703125" style="6" customWidth="1"/>
    <col min="11015" max="11017" width="10.7109375" style="6" customWidth="1"/>
    <col min="11018" max="11018" width="12.140625" style="6" customWidth="1"/>
    <col min="11019" max="11019" width="10.7109375" style="6" customWidth="1"/>
    <col min="11020" max="11020" width="16.5703125" style="6" customWidth="1"/>
    <col min="11021" max="11021" width="18.42578125" style="6" customWidth="1"/>
    <col min="11022" max="11022" width="10.5703125" style="6" customWidth="1"/>
    <col min="11023" max="11023" width="10.7109375" style="6" customWidth="1"/>
    <col min="11024" max="11264" width="9.140625" style="6"/>
    <col min="11265" max="11265" width="2.7109375" style="6" customWidth="1"/>
    <col min="11266" max="11266" width="39.5703125" style="6" customWidth="1"/>
    <col min="11267" max="11269" width="10.7109375" style="6" customWidth="1"/>
    <col min="11270" max="11270" width="13.5703125" style="6" customWidth="1"/>
    <col min="11271" max="11273" width="10.7109375" style="6" customWidth="1"/>
    <col min="11274" max="11274" width="12.140625" style="6" customWidth="1"/>
    <col min="11275" max="11275" width="10.7109375" style="6" customWidth="1"/>
    <col min="11276" max="11276" width="16.5703125" style="6" customWidth="1"/>
    <col min="11277" max="11277" width="18.42578125" style="6" customWidth="1"/>
    <col min="11278" max="11278" width="10.5703125" style="6" customWidth="1"/>
    <col min="11279" max="11279" width="10.7109375" style="6" customWidth="1"/>
    <col min="11280" max="11520" width="9.140625" style="6"/>
    <col min="11521" max="11521" width="2.7109375" style="6" customWidth="1"/>
    <col min="11522" max="11522" width="39.5703125" style="6" customWidth="1"/>
    <col min="11523" max="11525" width="10.7109375" style="6" customWidth="1"/>
    <col min="11526" max="11526" width="13.5703125" style="6" customWidth="1"/>
    <col min="11527" max="11529" width="10.7109375" style="6" customWidth="1"/>
    <col min="11530" max="11530" width="12.140625" style="6" customWidth="1"/>
    <col min="11531" max="11531" width="10.7109375" style="6" customWidth="1"/>
    <col min="11532" max="11532" width="16.5703125" style="6" customWidth="1"/>
    <col min="11533" max="11533" width="18.42578125" style="6" customWidth="1"/>
    <col min="11534" max="11534" width="10.5703125" style="6" customWidth="1"/>
    <col min="11535" max="11535" width="10.7109375" style="6" customWidth="1"/>
    <col min="11536" max="11776" width="9.140625" style="6"/>
    <col min="11777" max="11777" width="2.7109375" style="6" customWidth="1"/>
    <col min="11778" max="11778" width="39.5703125" style="6" customWidth="1"/>
    <col min="11779" max="11781" width="10.7109375" style="6" customWidth="1"/>
    <col min="11782" max="11782" width="13.5703125" style="6" customWidth="1"/>
    <col min="11783" max="11785" width="10.7109375" style="6" customWidth="1"/>
    <col min="11786" max="11786" width="12.140625" style="6" customWidth="1"/>
    <col min="11787" max="11787" width="10.7109375" style="6" customWidth="1"/>
    <col min="11788" max="11788" width="16.5703125" style="6" customWidth="1"/>
    <col min="11789" max="11789" width="18.42578125" style="6" customWidth="1"/>
    <col min="11790" max="11790" width="10.5703125" style="6" customWidth="1"/>
    <col min="11791" max="11791" width="10.7109375" style="6" customWidth="1"/>
    <col min="11792" max="12032" width="9.140625" style="6"/>
    <col min="12033" max="12033" width="2.7109375" style="6" customWidth="1"/>
    <col min="12034" max="12034" width="39.5703125" style="6" customWidth="1"/>
    <col min="12035" max="12037" width="10.7109375" style="6" customWidth="1"/>
    <col min="12038" max="12038" width="13.5703125" style="6" customWidth="1"/>
    <col min="12039" max="12041" width="10.7109375" style="6" customWidth="1"/>
    <col min="12042" max="12042" width="12.140625" style="6" customWidth="1"/>
    <col min="12043" max="12043" width="10.7109375" style="6" customWidth="1"/>
    <col min="12044" max="12044" width="16.5703125" style="6" customWidth="1"/>
    <col min="12045" max="12045" width="18.42578125" style="6" customWidth="1"/>
    <col min="12046" max="12046" width="10.5703125" style="6" customWidth="1"/>
    <col min="12047" max="12047" width="10.7109375" style="6" customWidth="1"/>
    <col min="12048" max="12288" width="9.140625" style="6"/>
    <col min="12289" max="12289" width="2.7109375" style="6" customWidth="1"/>
    <col min="12290" max="12290" width="39.5703125" style="6" customWidth="1"/>
    <col min="12291" max="12293" width="10.7109375" style="6" customWidth="1"/>
    <col min="12294" max="12294" width="13.5703125" style="6" customWidth="1"/>
    <col min="12295" max="12297" width="10.7109375" style="6" customWidth="1"/>
    <col min="12298" max="12298" width="12.140625" style="6" customWidth="1"/>
    <col min="12299" max="12299" width="10.7109375" style="6" customWidth="1"/>
    <col min="12300" max="12300" width="16.5703125" style="6" customWidth="1"/>
    <col min="12301" max="12301" width="18.42578125" style="6" customWidth="1"/>
    <col min="12302" max="12302" width="10.5703125" style="6" customWidth="1"/>
    <col min="12303" max="12303" width="10.7109375" style="6" customWidth="1"/>
    <col min="12304" max="12544" width="9.140625" style="6"/>
    <col min="12545" max="12545" width="2.7109375" style="6" customWidth="1"/>
    <col min="12546" max="12546" width="39.5703125" style="6" customWidth="1"/>
    <col min="12547" max="12549" width="10.7109375" style="6" customWidth="1"/>
    <col min="12550" max="12550" width="13.5703125" style="6" customWidth="1"/>
    <col min="12551" max="12553" width="10.7109375" style="6" customWidth="1"/>
    <col min="12554" max="12554" width="12.140625" style="6" customWidth="1"/>
    <col min="12555" max="12555" width="10.7109375" style="6" customWidth="1"/>
    <col min="12556" max="12556" width="16.5703125" style="6" customWidth="1"/>
    <col min="12557" max="12557" width="18.42578125" style="6" customWidth="1"/>
    <col min="12558" max="12558" width="10.5703125" style="6" customWidth="1"/>
    <col min="12559" max="12559" width="10.7109375" style="6" customWidth="1"/>
    <col min="12560" max="12800" width="9.140625" style="6"/>
    <col min="12801" max="12801" width="2.7109375" style="6" customWidth="1"/>
    <col min="12802" max="12802" width="39.5703125" style="6" customWidth="1"/>
    <col min="12803" max="12805" width="10.7109375" style="6" customWidth="1"/>
    <col min="12806" max="12806" width="13.5703125" style="6" customWidth="1"/>
    <col min="12807" max="12809" width="10.7109375" style="6" customWidth="1"/>
    <col min="12810" max="12810" width="12.140625" style="6" customWidth="1"/>
    <col min="12811" max="12811" width="10.7109375" style="6" customWidth="1"/>
    <col min="12812" max="12812" width="16.5703125" style="6" customWidth="1"/>
    <col min="12813" max="12813" width="18.42578125" style="6" customWidth="1"/>
    <col min="12814" max="12814" width="10.5703125" style="6" customWidth="1"/>
    <col min="12815" max="12815" width="10.7109375" style="6" customWidth="1"/>
    <col min="12816" max="13056" width="9.140625" style="6"/>
    <col min="13057" max="13057" width="2.7109375" style="6" customWidth="1"/>
    <col min="13058" max="13058" width="39.5703125" style="6" customWidth="1"/>
    <col min="13059" max="13061" width="10.7109375" style="6" customWidth="1"/>
    <col min="13062" max="13062" width="13.5703125" style="6" customWidth="1"/>
    <col min="13063" max="13065" width="10.7109375" style="6" customWidth="1"/>
    <col min="13066" max="13066" width="12.140625" style="6" customWidth="1"/>
    <col min="13067" max="13067" width="10.7109375" style="6" customWidth="1"/>
    <col min="13068" max="13068" width="16.5703125" style="6" customWidth="1"/>
    <col min="13069" max="13069" width="18.42578125" style="6" customWidth="1"/>
    <col min="13070" max="13070" width="10.5703125" style="6" customWidth="1"/>
    <col min="13071" max="13071" width="10.7109375" style="6" customWidth="1"/>
    <col min="13072" max="13312" width="9.140625" style="6"/>
    <col min="13313" max="13313" width="2.7109375" style="6" customWidth="1"/>
    <col min="13314" max="13314" width="39.5703125" style="6" customWidth="1"/>
    <col min="13315" max="13317" width="10.7109375" style="6" customWidth="1"/>
    <col min="13318" max="13318" width="13.5703125" style="6" customWidth="1"/>
    <col min="13319" max="13321" width="10.7109375" style="6" customWidth="1"/>
    <col min="13322" max="13322" width="12.140625" style="6" customWidth="1"/>
    <col min="13323" max="13323" width="10.7109375" style="6" customWidth="1"/>
    <col min="13324" max="13324" width="16.5703125" style="6" customWidth="1"/>
    <col min="13325" max="13325" width="18.42578125" style="6" customWidth="1"/>
    <col min="13326" max="13326" width="10.5703125" style="6" customWidth="1"/>
    <col min="13327" max="13327" width="10.7109375" style="6" customWidth="1"/>
    <col min="13328" max="13568" width="9.140625" style="6"/>
    <col min="13569" max="13569" width="2.7109375" style="6" customWidth="1"/>
    <col min="13570" max="13570" width="39.5703125" style="6" customWidth="1"/>
    <col min="13571" max="13573" width="10.7109375" style="6" customWidth="1"/>
    <col min="13574" max="13574" width="13.5703125" style="6" customWidth="1"/>
    <col min="13575" max="13577" width="10.7109375" style="6" customWidth="1"/>
    <col min="13578" max="13578" width="12.140625" style="6" customWidth="1"/>
    <col min="13579" max="13579" width="10.7109375" style="6" customWidth="1"/>
    <col min="13580" max="13580" width="16.5703125" style="6" customWidth="1"/>
    <col min="13581" max="13581" width="18.42578125" style="6" customWidth="1"/>
    <col min="13582" max="13582" width="10.5703125" style="6" customWidth="1"/>
    <col min="13583" max="13583" width="10.7109375" style="6" customWidth="1"/>
    <col min="13584" max="13824" width="9.140625" style="6"/>
    <col min="13825" max="13825" width="2.7109375" style="6" customWidth="1"/>
    <col min="13826" max="13826" width="39.5703125" style="6" customWidth="1"/>
    <col min="13827" max="13829" width="10.7109375" style="6" customWidth="1"/>
    <col min="13830" max="13830" width="13.5703125" style="6" customWidth="1"/>
    <col min="13831" max="13833" width="10.7109375" style="6" customWidth="1"/>
    <col min="13834" max="13834" width="12.140625" style="6" customWidth="1"/>
    <col min="13835" max="13835" width="10.7109375" style="6" customWidth="1"/>
    <col min="13836" max="13836" width="16.5703125" style="6" customWidth="1"/>
    <col min="13837" max="13837" width="18.42578125" style="6" customWidth="1"/>
    <col min="13838" max="13838" width="10.5703125" style="6" customWidth="1"/>
    <col min="13839" max="13839" width="10.7109375" style="6" customWidth="1"/>
    <col min="13840" max="14080" width="9.140625" style="6"/>
    <col min="14081" max="14081" width="2.7109375" style="6" customWidth="1"/>
    <col min="14082" max="14082" width="39.5703125" style="6" customWidth="1"/>
    <col min="14083" max="14085" width="10.7109375" style="6" customWidth="1"/>
    <col min="14086" max="14086" width="13.5703125" style="6" customWidth="1"/>
    <col min="14087" max="14089" width="10.7109375" style="6" customWidth="1"/>
    <col min="14090" max="14090" width="12.140625" style="6" customWidth="1"/>
    <col min="14091" max="14091" width="10.7109375" style="6" customWidth="1"/>
    <col min="14092" max="14092" width="16.5703125" style="6" customWidth="1"/>
    <col min="14093" max="14093" width="18.42578125" style="6" customWidth="1"/>
    <col min="14094" max="14094" width="10.5703125" style="6" customWidth="1"/>
    <col min="14095" max="14095" width="10.7109375" style="6" customWidth="1"/>
    <col min="14096" max="14336" width="9.140625" style="6"/>
    <col min="14337" max="14337" width="2.7109375" style="6" customWidth="1"/>
    <col min="14338" max="14338" width="39.5703125" style="6" customWidth="1"/>
    <col min="14339" max="14341" width="10.7109375" style="6" customWidth="1"/>
    <col min="14342" max="14342" width="13.5703125" style="6" customWidth="1"/>
    <col min="14343" max="14345" width="10.7109375" style="6" customWidth="1"/>
    <col min="14346" max="14346" width="12.140625" style="6" customWidth="1"/>
    <col min="14347" max="14347" width="10.7109375" style="6" customWidth="1"/>
    <col min="14348" max="14348" width="16.5703125" style="6" customWidth="1"/>
    <col min="14349" max="14349" width="18.42578125" style="6" customWidth="1"/>
    <col min="14350" max="14350" width="10.5703125" style="6" customWidth="1"/>
    <col min="14351" max="14351" width="10.7109375" style="6" customWidth="1"/>
    <col min="14352" max="14592" width="9.140625" style="6"/>
    <col min="14593" max="14593" width="2.7109375" style="6" customWidth="1"/>
    <col min="14594" max="14594" width="39.5703125" style="6" customWidth="1"/>
    <col min="14595" max="14597" width="10.7109375" style="6" customWidth="1"/>
    <col min="14598" max="14598" width="13.5703125" style="6" customWidth="1"/>
    <col min="14599" max="14601" width="10.7109375" style="6" customWidth="1"/>
    <col min="14602" max="14602" width="12.140625" style="6" customWidth="1"/>
    <col min="14603" max="14603" width="10.7109375" style="6" customWidth="1"/>
    <col min="14604" max="14604" width="16.5703125" style="6" customWidth="1"/>
    <col min="14605" max="14605" width="18.42578125" style="6" customWidth="1"/>
    <col min="14606" max="14606" width="10.5703125" style="6" customWidth="1"/>
    <col min="14607" max="14607" width="10.7109375" style="6" customWidth="1"/>
    <col min="14608" max="14848" width="9.140625" style="6"/>
    <col min="14849" max="14849" width="2.7109375" style="6" customWidth="1"/>
    <col min="14850" max="14850" width="39.5703125" style="6" customWidth="1"/>
    <col min="14851" max="14853" width="10.7109375" style="6" customWidth="1"/>
    <col min="14854" max="14854" width="13.5703125" style="6" customWidth="1"/>
    <col min="14855" max="14857" width="10.7109375" style="6" customWidth="1"/>
    <col min="14858" max="14858" width="12.140625" style="6" customWidth="1"/>
    <col min="14859" max="14859" width="10.7109375" style="6" customWidth="1"/>
    <col min="14860" max="14860" width="16.5703125" style="6" customWidth="1"/>
    <col min="14861" max="14861" width="18.42578125" style="6" customWidth="1"/>
    <col min="14862" max="14862" width="10.5703125" style="6" customWidth="1"/>
    <col min="14863" max="14863" width="10.7109375" style="6" customWidth="1"/>
    <col min="14864" max="15104" width="9.140625" style="6"/>
    <col min="15105" max="15105" width="2.7109375" style="6" customWidth="1"/>
    <col min="15106" max="15106" width="39.5703125" style="6" customWidth="1"/>
    <col min="15107" max="15109" width="10.7109375" style="6" customWidth="1"/>
    <col min="15110" max="15110" width="13.5703125" style="6" customWidth="1"/>
    <col min="15111" max="15113" width="10.7109375" style="6" customWidth="1"/>
    <col min="15114" max="15114" width="12.140625" style="6" customWidth="1"/>
    <col min="15115" max="15115" width="10.7109375" style="6" customWidth="1"/>
    <col min="15116" max="15116" width="16.5703125" style="6" customWidth="1"/>
    <col min="15117" max="15117" width="18.42578125" style="6" customWidth="1"/>
    <col min="15118" max="15118" width="10.5703125" style="6" customWidth="1"/>
    <col min="15119" max="15119" width="10.7109375" style="6" customWidth="1"/>
    <col min="15120" max="15360" width="9.140625" style="6"/>
    <col min="15361" max="15361" width="2.7109375" style="6" customWidth="1"/>
    <col min="15362" max="15362" width="39.5703125" style="6" customWidth="1"/>
    <col min="15363" max="15365" width="10.7109375" style="6" customWidth="1"/>
    <col min="15366" max="15366" width="13.5703125" style="6" customWidth="1"/>
    <col min="15367" max="15369" width="10.7109375" style="6" customWidth="1"/>
    <col min="15370" max="15370" width="12.140625" style="6" customWidth="1"/>
    <col min="15371" max="15371" width="10.7109375" style="6" customWidth="1"/>
    <col min="15372" max="15372" width="16.5703125" style="6" customWidth="1"/>
    <col min="15373" max="15373" width="18.42578125" style="6" customWidth="1"/>
    <col min="15374" max="15374" width="10.5703125" style="6" customWidth="1"/>
    <col min="15375" max="15375" width="10.7109375" style="6" customWidth="1"/>
    <col min="15376" max="15616" width="9.140625" style="6"/>
    <col min="15617" max="15617" width="2.7109375" style="6" customWidth="1"/>
    <col min="15618" max="15618" width="39.5703125" style="6" customWidth="1"/>
    <col min="15619" max="15621" width="10.7109375" style="6" customWidth="1"/>
    <col min="15622" max="15622" width="13.5703125" style="6" customWidth="1"/>
    <col min="15623" max="15625" width="10.7109375" style="6" customWidth="1"/>
    <col min="15626" max="15626" width="12.140625" style="6" customWidth="1"/>
    <col min="15627" max="15627" width="10.7109375" style="6" customWidth="1"/>
    <col min="15628" max="15628" width="16.5703125" style="6" customWidth="1"/>
    <col min="15629" max="15629" width="18.42578125" style="6" customWidth="1"/>
    <col min="15630" max="15630" width="10.5703125" style="6" customWidth="1"/>
    <col min="15631" max="15631" width="10.7109375" style="6" customWidth="1"/>
    <col min="15632" max="15872" width="9.140625" style="6"/>
    <col min="15873" max="15873" width="2.7109375" style="6" customWidth="1"/>
    <col min="15874" max="15874" width="39.5703125" style="6" customWidth="1"/>
    <col min="15875" max="15877" width="10.7109375" style="6" customWidth="1"/>
    <col min="15878" max="15878" width="13.5703125" style="6" customWidth="1"/>
    <col min="15879" max="15881" width="10.7109375" style="6" customWidth="1"/>
    <col min="15882" max="15882" width="12.140625" style="6" customWidth="1"/>
    <col min="15883" max="15883" width="10.7109375" style="6" customWidth="1"/>
    <col min="15884" max="15884" width="16.5703125" style="6" customWidth="1"/>
    <col min="15885" max="15885" width="18.42578125" style="6" customWidth="1"/>
    <col min="15886" max="15886" width="10.5703125" style="6" customWidth="1"/>
    <col min="15887" max="15887" width="10.7109375" style="6" customWidth="1"/>
    <col min="15888" max="16128" width="9.140625" style="6"/>
    <col min="16129" max="16129" width="2.7109375" style="6" customWidth="1"/>
    <col min="16130" max="16130" width="39.5703125" style="6" customWidth="1"/>
    <col min="16131" max="16133" width="10.7109375" style="6" customWidth="1"/>
    <col min="16134" max="16134" width="13.5703125" style="6" customWidth="1"/>
    <col min="16135" max="16137" width="10.7109375" style="6" customWidth="1"/>
    <col min="16138" max="16138" width="12.140625" style="6" customWidth="1"/>
    <col min="16139" max="16139" width="10.7109375" style="6" customWidth="1"/>
    <col min="16140" max="16140" width="16.5703125" style="6" customWidth="1"/>
    <col min="16141" max="16141" width="18.42578125" style="6" customWidth="1"/>
    <col min="16142" max="16142" width="10.5703125" style="6" customWidth="1"/>
    <col min="16143" max="16143" width="10.7109375" style="6" customWidth="1"/>
    <col min="16144" max="16384" width="9.140625" style="6"/>
  </cols>
  <sheetData>
    <row r="1" spans="2:32" s="2" customFormat="1" ht="19.5" x14ac:dyDescent="0.4">
      <c r="B1" s="1" t="s">
        <v>0</v>
      </c>
      <c r="AA1" s="3"/>
      <c r="AF1" s="4"/>
    </row>
    <row r="2" spans="2:32" ht="14.25" x14ac:dyDescent="0.2">
      <c r="B2" s="5"/>
      <c r="AA2" s="7"/>
      <c r="AF2" s="8"/>
    </row>
    <row r="3" spans="2:32" ht="15" customHeight="1" x14ac:dyDescent="0.2">
      <c r="B3" s="9" t="s">
        <v>1</v>
      </c>
      <c r="C3" s="125" t="s">
        <v>2</v>
      </c>
      <c r="D3" s="126"/>
      <c r="E3" s="126"/>
      <c r="G3" s="10"/>
      <c r="H3" s="2"/>
      <c r="I3" s="127"/>
      <c r="J3" s="127"/>
      <c r="AA3" s="7"/>
      <c r="AF3" s="8"/>
    </row>
    <row r="4" spans="2:32" ht="15" customHeight="1" thickBot="1" x14ac:dyDescent="0.25">
      <c r="B4" s="11" t="s">
        <v>4</v>
      </c>
      <c r="C4" s="128">
        <v>41425</v>
      </c>
      <c r="D4" s="129"/>
      <c r="E4" s="129"/>
      <c r="F4" s="12"/>
      <c r="G4" s="13"/>
      <c r="H4" s="14"/>
      <c r="I4" s="14"/>
      <c r="J4" s="14"/>
      <c r="N4" s="15"/>
      <c r="AA4" s="7"/>
      <c r="AF4" s="16"/>
    </row>
    <row r="5" spans="2:32" ht="15" customHeight="1" x14ac:dyDescent="0.2">
      <c r="B5" s="17" t="s">
        <v>5</v>
      </c>
      <c r="C5" s="130" t="s">
        <v>6</v>
      </c>
      <c r="D5" s="129"/>
      <c r="E5" s="129"/>
      <c r="F5" s="18"/>
      <c r="N5" s="15"/>
      <c r="S5" s="19"/>
    </row>
    <row r="6" spans="2:32" ht="15" customHeight="1" x14ac:dyDescent="0.2">
      <c r="B6" s="17" t="s">
        <v>7</v>
      </c>
      <c r="C6" s="130" t="s">
        <v>8</v>
      </c>
      <c r="D6" s="129"/>
      <c r="E6" s="129"/>
      <c r="F6" s="18"/>
      <c r="N6" s="15"/>
      <c r="S6" s="19"/>
    </row>
    <row r="7" spans="2:32" ht="15" customHeight="1" x14ac:dyDescent="0.2">
      <c r="B7" s="17" t="s">
        <v>9</v>
      </c>
      <c r="C7" s="115" t="s">
        <v>10</v>
      </c>
      <c r="D7" s="124"/>
      <c r="E7" s="124"/>
      <c r="F7" s="18"/>
      <c r="N7" s="15"/>
      <c r="S7" s="19"/>
    </row>
    <row r="8" spans="2:32" ht="15" customHeight="1" x14ac:dyDescent="0.2">
      <c r="B8" s="17"/>
      <c r="C8" s="20"/>
      <c r="D8" s="5"/>
      <c r="E8" s="5"/>
      <c r="F8" s="18"/>
      <c r="N8" s="21"/>
      <c r="S8" s="19"/>
    </row>
    <row r="9" spans="2:32" ht="15" customHeight="1" x14ac:dyDescent="0.2">
      <c r="B9" s="17"/>
      <c r="C9" s="131" t="s">
        <v>11</v>
      </c>
      <c r="D9" s="132"/>
      <c r="E9" s="133"/>
      <c r="F9" s="18"/>
    </row>
    <row r="10" spans="2:32" ht="15" customHeight="1" x14ac:dyDescent="0.2">
      <c r="B10" s="17"/>
      <c r="C10" s="20"/>
      <c r="D10" s="5"/>
      <c r="E10" s="5"/>
      <c r="F10" s="18"/>
    </row>
    <row r="11" spans="2:32" s="25" customFormat="1" ht="18" customHeight="1" x14ac:dyDescent="0.25">
      <c r="B11" s="22" t="s">
        <v>12</v>
      </c>
      <c r="C11" s="7" t="s">
        <v>13</v>
      </c>
      <c r="D11" s="23"/>
      <c r="E11" s="23"/>
      <c r="F11" s="24"/>
    </row>
    <row r="12" spans="2:32" ht="17.45" customHeight="1" x14ac:dyDescent="0.2">
      <c r="B12" s="22"/>
      <c r="C12" s="7" t="s">
        <v>3</v>
      </c>
      <c r="D12" s="5"/>
      <c r="E12" s="5"/>
      <c r="F12" s="18"/>
    </row>
    <row r="13" spans="2:32" ht="15.6" customHeight="1" x14ac:dyDescent="0.2">
      <c r="B13" s="22"/>
      <c r="C13" s="7" t="s">
        <v>14</v>
      </c>
      <c r="D13" s="5"/>
      <c r="E13" s="5"/>
      <c r="F13" s="18"/>
    </row>
    <row r="14" spans="2:32" ht="15" customHeight="1" x14ac:dyDescent="0.2">
      <c r="B14" s="5"/>
      <c r="C14" s="5"/>
      <c r="D14" s="5"/>
      <c r="E14" s="5"/>
      <c r="F14" s="5"/>
      <c r="J14" s="2"/>
      <c r="K14" s="2"/>
      <c r="L14" s="2"/>
    </row>
    <row r="15" spans="2:32" ht="15" customHeight="1" x14ac:dyDescent="0.2">
      <c r="B15" s="26"/>
      <c r="C15" s="134" t="s">
        <v>15</v>
      </c>
      <c r="D15" s="135"/>
      <c r="E15" s="136"/>
      <c r="F15" s="27"/>
      <c r="G15" s="28"/>
      <c r="H15" s="28"/>
      <c r="I15" s="2"/>
      <c r="J15" s="127"/>
      <c r="K15" s="127"/>
      <c r="L15" s="127"/>
    </row>
    <row r="16" spans="2:32" ht="17.45" customHeight="1" x14ac:dyDescent="0.2">
      <c r="B16" s="137" t="s">
        <v>16</v>
      </c>
      <c r="C16" s="137"/>
      <c r="D16" s="138">
        <f>[1]Summary!C7</f>
        <v>5602601.4519999996</v>
      </c>
      <c r="E16" s="138"/>
      <c r="G16" s="137"/>
      <c r="H16" s="137"/>
      <c r="I16" s="137"/>
      <c r="J16" s="137"/>
      <c r="K16" s="137"/>
      <c r="L16" s="29"/>
      <c r="M16" s="15"/>
      <c r="N16" s="15"/>
    </row>
    <row r="17" spans="2:32" ht="16.899999999999999" customHeight="1" x14ac:dyDescent="0.2">
      <c r="B17" s="137" t="s">
        <v>17</v>
      </c>
      <c r="C17" s="137"/>
      <c r="D17" s="139">
        <f>[1]Summary!D7</f>
        <v>5513396</v>
      </c>
      <c r="E17" s="139"/>
      <c r="G17" s="137"/>
      <c r="H17" s="137"/>
      <c r="I17" s="137"/>
      <c r="J17" s="137"/>
      <c r="K17" s="137"/>
      <c r="L17" s="29"/>
      <c r="M17" s="15"/>
      <c r="N17" s="15"/>
    </row>
    <row r="18" spans="2:32" ht="15" customHeight="1" x14ac:dyDescent="0.2">
      <c r="B18" s="137" t="s">
        <v>18</v>
      </c>
      <c r="C18" s="137"/>
      <c r="D18" s="140">
        <f>AVERAGE(D16:D17)</f>
        <v>5557998.7259999998</v>
      </c>
      <c r="E18" s="140"/>
      <c r="G18" s="137"/>
      <c r="H18" s="137"/>
      <c r="I18" s="137"/>
      <c r="J18" s="137"/>
      <c r="K18" s="137"/>
      <c r="L18" s="29"/>
      <c r="M18" s="15"/>
      <c r="N18" s="15"/>
    </row>
    <row r="19" spans="2:32" ht="14.45" customHeight="1" x14ac:dyDescent="0.2">
      <c r="B19" s="137" t="s">
        <v>19</v>
      </c>
      <c r="C19" s="137"/>
      <c r="D19" s="141">
        <v>0.03</v>
      </c>
      <c r="E19" s="141"/>
      <c r="G19" s="137"/>
      <c r="H19" s="137"/>
      <c r="I19" s="137"/>
      <c r="J19" s="137"/>
      <c r="K19" s="137"/>
      <c r="L19" s="29"/>
      <c r="M19" s="15"/>
      <c r="N19" s="15"/>
    </row>
    <row r="20" spans="2:32" ht="15" customHeight="1" x14ac:dyDescent="0.2">
      <c r="B20" s="137" t="s">
        <v>20</v>
      </c>
      <c r="C20" s="137"/>
      <c r="D20" s="140">
        <f>D18*D19</f>
        <v>166739.96177999998</v>
      </c>
      <c r="E20" s="140"/>
      <c r="G20" s="137"/>
      <c r="H20" s="137"/>
      <c r="I20" s="137"/>
      <c r="J20" s="137"/>
      <c r="K20" s="137"/>
      <c r="L20" s="30"/>
      <c r="M20" s="21"/>
      <c r="N20" s="21"/>
    </row>
    <row r="21" spans="2:32" ht="15" customHeight="1" x14ac:dyDescent="0.2">
      <c r="B21" s="148" t="s">
        <v>21</v>
      </c>
      <c r="C21" s="148"/>
      <c r="D21" s="149">
        <f>SUM(C30:M30)</f>
        <v>501742.19840384426</v>
      </c>
      <c r="E21" s="149"/>
      <c r="G21" s="2"/>
      <c r="H21" s="2"/>
      <c r="I21" s="2"/>
      <c r="J21" s="2"/>
      <c r="K21" s="11"/>
      <c r="L21" s="31"/>
      <c r="M21" s="15"/>
      <c r="N21" s="15"/>
    </row>
    <row r="22" spans="2:32" ht="15" customHeight="1" x14ac:dyDescent="0.2">
      <c r="B22" s="32"/>
      <c r="C22" s="32"/>
      <c r="D22" s="33"/>
      <c r="E22" s="33"/>
      <c r="G22" s="2"/>
      <c r="H22" s="2"/>
      <c r="I22" s="2"/>
      <c r="J22" s="2"/>
      <c r="K22" s="11"/>
      <c r="L22" s="31"/>
      <c r="M22" s="15"/>
      <c r="N22" s="15"/>
    </row>
    <row r="23" spans="2:32" ht="15" customHeight="1" x14ac:dyDescent="0.2">
      <c r="B23" s="32"/>
      <c r="C23" s="32"/>
      <c r="D23" s="33"/>
      <c r="E23" s="33"/>
      <c r="G23" s="2"/>
      <c r="H23" s="2"/>
      <c r="I23" s="2"/>
      <c r="J23" s="2"/>
      <c r="K23" s="11"/>
      <c r="L23" s="31"/>
      <c r="M23" s="15"/>
      <c r="N23" s="15"/>
    </row>
    <row r="24" spans="2:32" ht="15.75" customHeight="1" x14ac:dyDescent="0.2">
      <c r="B24" s="150"/>
      <c r="C24" s="151"/>
      <c r="D24" s="151"/>
      <c r="E24" s="151"/>
      <c r="F24" s="151"/>
      <c r="G24" s="151"/>
      <c r="H24" s="151"/>
      <c r="I24" s="151"/>
      <c r="L24" s="2"/>
    </row>
    <row r="25" spans="2:32" ht="15" customHeight="1" x14ac:dyDescent="0.2">
      <c r="B25" s="17"/>
      <c r="C25" s="34" t="s">
        <v>22</v>
      </c>
      <c r="D25" s="35" t="s">
        <v>23</v>
      </c>
      <c r="E25" s="35" t="s">
        <v>24</v>
      </c>
      <c r="F25" s="35" t="s">
        <v>25</v>
      </c>
      <c r="G25" s="35" t="s">
        <v>26</v>
      </c>
      <c r="H25" s="35" t="s">
        <v>27</v>
      </c>
      <c r="I25" s="35" t="s">
        <v>28</v>
      </c>
      <c r="J25" s="35" t="s">
        <v>29</v>
      </c>
      <c r="K25" s="36" t="s">
        <v>30</v>
      </c>
      <c r="L25" s="37"/>
      <c r="M25" s="37"/>
    </row>
    <row r="26" spans="2:32" s="40" customFormat="1" ht="36" customHeight="1" x14ac:dyDescent="0.2">
      <c r="B26" s="38"/>
      <c r="C26" s="39" t="s">
        <v>31</v>
      </c>
      <c r="D26" s="39" t="s">
        <v>32</v>
      </c>
      <c r="E26" s="39" t="s">
        <v>33</v>
      </c>
      <c r="F26" s="39" t="s">
        <v>34</v>
      </c>
      <c r="G26" s="39" t="s">
        <v>35</v>
      </c>
      <c r="H26" s="39" t="s">
        <v>36</v>
      </c>
      <c r="I26" s="39" t="s">
        <v>37</v>
      </c>
      <c r="J26" s="39" t="s">
        <v>38</v>
      </c>
      <c r="K26" s="39" t="s">
        <v>39</v>
      </c>
      <c r="L26" s="39" t="s">
        <v>40</v>
      </c>
      <c r="M26" s="39" t="s">
        <v>41</v>
      </c>
      <c r="AF26" s="6"/>
    </row>
    <row r="27" spans="2:32" ht="15" customHeight="1" x14ac:dyDescent="0.2">
      <c r="B27" s="17"/>
      <c r="C27" s="41" t="s">
        <v>42</v>
      </c>
      <c r="D27" s="41" t="s">
        <v>42</v>
      </c>
      <c r="E27" s="41" t="s">
        <v>42</v>
      </c>
      <c r="F27" s="41" t="s">
        <v>42</v>
      </c>
      <c r="G27" s="41" t="s">
        <v>42</v>
      </c>
      <c r="H27" s="41" t="s">
        <v>42</v>
      </c>
      <c r="I27" s="41" t="s">
        <v>42</v>
      </c>
      <c r="J27" s="41" t="s">
        <v>42</v>
      </c>
      <c r="K27" s="41" t="s">
        <v>42</v>
      </c>
      <c r="L27" s="41" t="s">
        <v>43</v>
      </c>
      <c r="M27" s="41" t="s">
        <v>43</v>
      </c>
      <c r="AF27" s="40"/>
    </row>
    <row r="28" spans="2:32" ht="15" customHeight="1" x14ac:dyDescent="0.2">
      <c r="B28" s="11" t="s">
        <v>44</v>
      </c>
      <c r="C28" s="42">
        <f t="shared" ref="C28:M28" si="0">SUM(C41:C55)</f>
        <v>192016.19840384426</v>
      </c>
      <c r="D28" s="43">
        <f t="shared" si="0"/>
        <v>309726</v>
      </c>
      <c r="E28" s="43">
        <f t="shared" si="0"/>
        <v>0</v>
      </c>
      <c r="F28" s="43">
        <f t="shared" si="0"/>
        <v>0</v>
      </c>
      <c r="G28" s="43">
        <f t="shared" si="0"/>
        <v>0</v>
      </c>
      <c r="H28" s="43">
        <f t="shared" si="0"/>
        <v>0</v>
      </c>
      <c r="I28" s="43">
        <f t="shared" si="0"/>
        <v>0</v>
      </c>
      <c r="J28" s="43">
        <f t="shared" si="0"/>
        <v>0</v>
      </c>
      <c r="K28" s="43">
        <f t="shared" si="0"/>
        <v>0</v>
      </c>
      <c r="L28" s="43">
        <f t="shared" si="0"/>
        <v>0</v>
      </c>
      <c r="M28" s="44">
        <f t="shared" si="0"/>
        <v>0</v>
      </c>
    </row>
    <row r="29" spans="2:32" ht="15" customHeight="1" x14ac:dyDescent="0.2">
      <c r="B29" s="11" t="s">
        <v>45</v>
      </c>
      <c r="C29" s="45"/>
      <c r="D29" s="46">
        <f t="shared" ref="D29:M29" si="1">SUM(D63:D69)</f>
        <v>0</v>
      </c>
      <c r="E29" s="46">
        <f t="shared" si="1"/>
        <v>0</v>
      </c>
      <c r="F29" s="46">
        <f t="shared" si="1"/>
        <v>0</v>
      </c>
      <c r="G29" s="46">
        <f t="shared" si="1"/>
        <v>0</v>
      </c>
      <c r="H29" s="46">
        <f t="shared" si="1"/>
        <v>0</v>
      </c>
      <c r="I29" s="46">
        <f t="shared" si="1"/>
        <v>0</v>
      </c>
      <c r="J29" s="46">
        <f t="shared" si="1"/>
        <v>0</v>
      </c>
      <c r="K29" s="46">
        <f t="shared" si="1"/>
        <v>0</v>
      </c>
      <c r="L29" s="46">
        <f t="shared" si="1"/>
        <v>0</v>
      </c>
      <c r="M29" s="47">
        <f t="shared" si="1"/>
        <v>0</v>
      </c>
    </row>
    <row r="30" spans="2:32" ht="15" customHeight="1" x14ac:dyDescent="0.2">
      <c r="B30" s="17" t="s">
        <v>46</v>
      </c>
      <c r="C30" s="48">
        <f t="shared" ref="C30:M30" si="2">C28+C29</f>
        <v>192016.19840384426</v>
      </c>
      <c r="D30" s="49">
        <f t="shared" si="2"/>
        <v>309726</v>
      </c>
      <c r="E30" s="49">
        <f t="shared" si="2"/>
        <v>0</v>
      </c>
      <c r="F30" s="49">
        <f t="shared" si="2"/>
        <v>0</v>
      </c>
      <c r="G30" s="49">
        <f t="shared" si="2"/>
        <v>0</v>
      </c>
      <c r="H30" s="49">
        <f t="shared" si="2"/>
        <v>0</v>
      </c>
      <c r="I30" s="49">
        <f t="shared" si="2"/>
        <v>0</v>
      </c>
      <c r="J30" s="49">
        <f t="shared" si="2"/>
        <v>0</v>
      </c>
      <c r="K30" s="49">
        <f t="shared" si="2"/>
        <v>0</v>
      </c>
      <c r="L30" s="49">
        <f t="shared" si="2"/>
        <v>0</v>
      </c>
      <c r="M30" s="50">
        <f t="shared" si="2"/>
        <v>0</v>
      </c>
    </row>
    <row r="31" spans="2:32" ht="15" customHeight="1" x14ac:dyDescent="0.2">
      <c r="B31" s="17"/>
      <c r="C31" s="17"/>
      <c r="D31" s="17"/>
      <c r="E31" s="17"/>
      <c r="F31" s="17"/>
      <c r="G31" s="17"/>
      <c r="H31" s="17"/>
      <c r="I31" s="17"/>
      <c r="J31" s="17"/>
      <c r="K31" s="17"/>
      <c r="L31" s="17"/>
      <c r="M31" s="17"/>
    </row>
    <row r="32" spans="2:32" ht="15" customHeight="1" x14ac:dyDescent="0.2"/>
    <row r="33" spans="2:32" ht="16.5" customHeight="1" x14ac:dyDescent="0.2">
      <c r="B33" s="10" t="s">
        <v>47</v>
      </c>
      <c r="C33" s="38" t="s">
        <v>1</v>
      </c>
      <c r="D33" s="142" t="str">
        <f>C3</f>
        <v>Avista Corporation</v>
      </c>
      <c r="E33" s="143"/>
      <c r="F33" s="144"/>
    </row>
    <row r="34" spans="2:32" ht="15" customHeight="1" x14ac:dyDescent="0.2">
      <c r="C34" s="38" t="s">
        <v>48</v>
      </c>
      <c r="D34" s="145">
        <v>2013</v>
      </c>
      <c r="E34" s="146"/>
      <c r="F34" s="147"/>
    </row>
    <row r="35" spans="2:32" ht="15" customHeight="1" x14ac:dyDescent="0.2">
      <c r="C35" s="38"/>
      <c r="D35" s="51"/>
      <c r="E35" s="28"/>
      <c r="F35" s="28"/>
    </row>
    <row r="36" spans="2:32" s="53" customFormat="1" ht="27" customHeight="1" x14ac:dyDescent="0.2">
      <c r="B36" s="152" t="s">
        <v>49</v>
      </c>
      <c r="C36" s="153"/>
      <c r="D36" s="153"/>
      <c r="E36" s="153"/>
      <c r="F36" s="52"/>
      <c r="AF36" s="6"/>
    </row>
    <row r="37" spans="2:32" ht="15" customHeight="1" x14ac:dyDescent="0.2">
      <c r="C37" s="54"/>
      <c r="D37" s="54"/>
      <c r="E37" s="54"/>
      <c r="F37" s="54"/>
      <c r="G37" s="54"/>
      <c r="H37" s="54"/>
      <c r="I37" s="54"/>
      <c r="J37" s="54"/>
      <c r="K37" s="54"/>
      <c r="L37" s="54"/>
      <c r="M37" s="54"/>
      <c r="N37" s="54"/>
      <c r="O37" s="54"/>
      <c r="P37" s="54"/>
      <c r="Q37" s="54"/>
      <c r="AF37" s="53"/>
    </row>
    <row r="38" spans="2:32" s="2" customFormat="1" ht="12.75" customHeight="1" x14ac:dyDescent="0.2">
      <c r="C38" s="34" t="s">
        <v>22</v>
      </c>
      <c r="D38" s="35" t="s">
        <v>23</v>
      </c>
      <c r="E38" s="35" t="s">
        <v>24</v>
      </c>
      <c r="F38" s="35" t="s">
        <v>25</v>
      </c>
      <c r="G38" s="35" t="s">
        <v>26</v>
      </c>
      <c r="H38" s="35" t="s">
        <v>27</v>
      </c>
      <c r="I38" s="35" t="s">
        <v>28</v>
      </c>
      <c r="J38" s="35" t="s">
        <v>29</v>
      </c>
      <c r="K38" s="36" t="s">
        <v>30</v>
      </c>
      <c r="L38" s="37"/>
      <c r="M38" s="37"/>
      <c r="AF38" s="6"/>
    </row>
    <row r="39" spans="2:32" s="40" customFormat="1" ht="43.5" customHeight="1" x14ac:dyDescent="0.2">
      <c r="C39" s="39" t="s">
        <v>50</v>
      </c>
      <c r="D39" s="39" t="s">
        <v>32</v>
      </c>
      <c r="E39" s="39" t="s">
        <v>33</v>
      </c>
      <c r="F39" s="39" t="s">
        <v>34</v>
      </c>
      <c r="G39" s="39" t="s">
        <v>35</v>
      </c>
      <c r="H39" s="39" t="s">
        <v>51</v>
      </c>
      <c r="I39" s="39" t="s">
        <v>37</v>
      </c>
      <c r="J39" s="39" t="s">
        <v>38</v>
      </c>
      <c r="K39" s="39" t="s">
        <v>39</v>
      </c>
      <c r="L39" s="39" t="s">
        <v>40</v>
      </c>
      <c r="M39" s="39" t="s">
        <v>41</v>
      </c>
      <c r="AF39" s="2"/>
    </row>
    <row r="40" spans="2:32" ht="15" customHeight="1" x14ac:dyDescent="0.2">
      <c r="B40" s="55" t="s">
        <v>52</v>
      </c>
      <c r="C40" s="41" t="s">
        <v>42</v>
      </c>
      <c r="D40" s="41" t="s">
        <v>42</v>
      </c>
      <c r="E40" s="41" t="s">
        <v>42</v>
      </c>
      <c r="F40" s="41" t="s">
        <v>42</v>
      </c>
      <c r="G40" s="41" t="s">
        <v>42</v>
      </c>
      <c r="H40" s="41" t="s">
        <v>42</v>
      </c>
      <c r="I40" s="41" t="s">
        <v>42</v>
      </c>
      <c r="J40" s="41" t="s">
        <v>42</v>
      </c>
      <c r="K40" s="41" t="s">
        <v>42</v>
      </c>
      <c r="L40" s="41" t="s">
        <v>43</v>
      </c>
      <c r="M40" s="41" t="s">
        <v>43</v>
      </c>
      <c r="AF40" s="40"/>
    </row>
    <row r="41" spans="2:32" ht="15" customHeight="1" x14ac:dyDescent="0.2">
      <c r="B41" s="56" t="str">
        <f>'[1]Facility Detail'!B2</f>
        <v>Long Lake #3</v>
      </c>
      <c r="C41" s="57">
        <f>'[1]Facility Detail'!F64</f>
        <v>14197.425619726186</v>
      </c>
      <c r="D41" s="58"/>
      <c r="E41" s="58"/>
      <c r="F41" s="58"/>
      <c r="G41" s="58"/>
      <c r="H41" s="58"/>
      <c r="I41" s="58"/>
      <c r="J41" s="58"/>
      <c r="K41" s="58"/>
      <c r="L41" s="58"/>
      <c r="M41" s="59"/>
    </row>
    <row r="42" spans="2:32" ht="15" customHeight="1" x14ac:dyDescent="0.2">
      <c r="B42" s="56" t="str">
        <f>'[1]Facility Detail'!B3</f>
        <v>Little Falls #4</v>
      </c>
      <c r="C42" s="60">
        <f>'[1]Facility Detail'!F97</f>
        <v>4862.043486025068</v>
      </c>
      <c r="D42" s="61"/>
      <c r="E42" s="61"/>
      <c r="F42" s="61"/>
      <c r="G42" s="61"/>
      <c r="H42" s="61"/>
      <c r="I42" s="61"/>
      <c r="J42" s="61"/>
      <c r="K42" s="61"/>
      <c r="L42" s="61"/>
      <c r="M42" s="62"/>
    </row>
    <row r="43" spans="2:32" ht="15" customHeight="1" x14ac:dyDescent="0.2">
      <c r="B43" s="56" t="str">
        <f>'[1]Facility Detail'!B4</f>
        <v>Cabinet Gorge #2</v>
      </c>
      <c r="C43" s="60">
        <f>'[1]Facility Detail'!F130</f>
        <v>29008.28461994743</v>
      </c>
      <c r="D43" s="61"/>
      <c r="E43" s="61"/>
      <c r="F43" s="61"/>
      <c r="G43" s="61"/>
      <c r="H43" s="61"/>
      <c r="I43" s="61"/>
      <c r="J43" s="61"/>
      <c r="K43" s="61"/>
      <c r="L43" s="61"/>
      <c r="M43" s="62"/>
    </row>
    <row r="44" spans="2:32" ht="15" customHeight="1" x14ac:dyDescent="0.2">
      <c r="B44" s="56" t="str">
        <f>'[1]Facility Detail'!B5</f>
        <v>Cabinet Gorge #3</v>
      </c>
      <c r="C44" s="60">
        <f>'[1]Facility Detail'!F163</f>
        <v>45807.517793306077</v>
      </c>
      <c r="D44" s="61"/>
      <c r="E44" s="61"/>
      <c r="F44" s="61"/>
      <c r="G44" s="61"/>
      <c r="H44" s="61"/>
      <c r="I44" s="61"/>
      <c r="J44" s="61"/>
      <c r="K44" s="61"/>
      <c r="L44" s="61"/>
      <c r="M44" s="62"/>
    </row>
    <row r="45" spans="2:32" ht="15" customHeight="1" x14ac:dyDescent="0.2">
      <c r="B45" s="56" t="str">
        <f>'[1]Facility Detail'!B6</f>
        <v>Cabinet Gorge #4</v>
      </c>
      <c r="C45" s="60">
        <f>'[1]Facility Detail'!F196</f>
        <v>20517</v>
      </c>
      <c r="D45" s="61"/>
      <c r="E45" s="61"/>
      <c r="F45" s="61"/>
      <c r="G45" s="61"/>
      <c r="H45" s="61"/>
      <c r="I45" s="61"/>
      <c r="J45" s="61"/>
      <c r="K45" s="61"/>
      <c r="L45" s="61"/>
      <c r="M45" s="62"/>
    </row>
    <row r="46" spans="2:32" ht="15" customHeight="1" x14ac:dyDescent="0.2">
      <c r="B46" s="56" t="str">
        <f>'[1]Facility Detail'!B7</f>
        <v>Noxon Rapids #1</v>
      </c>
      <c r="C46" s="60">
        <f>'[1]Facility Detail'!F229</f>
        <v>21435</v>
      </c>
      <c r="D46" s="61"/>
      <c r="E46" s="61"/>
      <c r="F46" s="61"/>
      <c r="G46" s="61"/>
      <c r="H46" s="61"/>
      <c r="I46" s="61"/>
      <c r="J46" s="61"/>
      <c r="K46" s="61"/>
      <c r="L46" s="61"/>
      <c r="M46" s="62"/>
    </row>
    <row r="47" spans="2:32" ht="15" customHeight="1" x14ac:dyDescent="0.2">
      <c r="B47" s="56" t="str">
        <f>'[1]Facility Detail'!B8</f>
        <v>Noxon Rapids #2</v>
      </c>
      <c r="C47" s="60">
        <f>'[1]Facility Detail'!F262</f>
        <v>7709.3339427714673</v>
      </c>
      <c r="D47" s="61"/>
      <c r="E47" s="61"/>
      <c r="F47" s="61"/>
      <c r="G47" s="61"/>
      <c r="H47" s="61"/>
      <c r="I47" s="61"/>
      <c r="J47" s="61"/>
      <c r="K47" s="61"/>
      <c r="L47" s="61"/>
      <c r="M47" s="62"/>
    </row>
    <row r="48" spans="2:32" ht="15" customHeight="1" x14ac:dyDescent="0.2">
      <c r="B48" s="56" t="str">
        <f>'[1]Facility Detail'!B9</f>
        <v>Noxon Rapids #3</v>
      </c>
      <c r="C48" s="60">
        <f>'[1]Facility Detail'!F295</f>
        <v>14528.592942067989</v>
      </c>
      <c r="D48" s="61"/>
      <c r="E48" s="61"/>
      <c r="F48" s="61"/>
      <c r="G48" s="61"/>
      <c r="H48" s="61"/>
      <c r="I48" s="61"/>
      <c r="J48" s="61"/>
      <c r="K48" s="61"/>
      <c r="L48" s="61"/>
      <c r="M48" s="62"/>
    </row>
    <row r="49" spans="1:32" ht="15" customHeight="1" x14ac:dyDescent="0.2">
      <c r="B49" s="56" t="str">
        <f>'[1]Facility Detail'!B10</f>
        <v>Noxon Rapids #4</v>
      </c>
      <c r="C49" s="60">
        <f>'[1]Facility Detail'!F328</f>
        <v>12024</v>
      </c>
      <c r="D49" s="61"/>
      <c r="E49" s="61"/>
      <c r="F49" s="61"/>
      <c r="G49" s="61"/>
      <c r="H49" s="61"/>
      <c r="I49" s="61"/>
      <c r="J49" s="61"/>
      <c r="K49" s="61"/>
      <c r="L49" s="61"/>
      <c r="M49" s="62"/>
    </row>
    <row r="50" spans="1:32" ht="15" customHeight="1" x14ac:dyDescent="0.2">
      <c r="B50" s="56" t="str">
        <f>'[1]Facility Detail'!B11</f>
        <v>Wanapum Fish Bypass</v>
      </c>
      <c r="C50" s="60">
        <f>'[1]Facility Detail'!F361</f>
        <v>21927</v>
      </c>
      <c r="D50" s="61"/>
      <c r="E50" s="61"/>
      <c r="F50" s="61"/>
      <c r="G50" s="61"/>
      <c r="H50" s="61"/>
      <c r="I50" s="61"/>
      <c r="J50" s="61"/>
      <c r="K50" s="61"/>
      <c r="L50" s="61"/>
      <c r="M50" s="62"/>
    </row>
    <row r="51" spans="1:32" ht="15" customHeight="1" x14ac:dyDescent="0.2">
      <c r="B51" s="56" t="str">
        <f>'[1]Facility Detail'!B12</f>
        <v>Palouse Wind</v>
      </c>
      <c r="C51" s="60"/>
      <c r="D51" s="61">
        <f>'[1]Facility Detail'!F394</f>
        <v>309726</v>
      </c>
      <c r="E51" s="61"/>
      <c r="F51" s="61"/>
      <c r="G51" s="61"/>
      <c r="H51" s="61"/>
      <c r="I51" s="61"/>
      <c r="J51" s="61"/>
      <c r="K51" s="61"/>
      <c r="L51" s="61"/>
      <c r="M51" s="62"/>
    </row>
    <row r="52" spans="1:32" ht="15" customHeight="1" x14ac:dyDescent="0.2">
      <c r="B52" s="56"/>
      <c r="C52" s="60"/>
      <c r="D52" s="61"/>
      <c r="E52" s="61"/>
      <c r="F52" s="61"/>
      <c r="G52" s="61"/>
      <c r="H52" s="61"/>
      <c r="I52" s="61"/>
      <c r="J52" s="61"/>
      <c r="K52" s="61"/>
      <c r="L52" s="61"/>
      <c r="M52" s="62"/>
    </row>
    <row r="53" spans="1:32" ht="15" customHeight="1" x14ac:dyDescent="0.2">
      <c r="B53" s="56"/>
      <c r="C53" s="60"/>
      <c r="D53" s="61"/>
      <c r="E53" s="61"/>
      <c r="F53" s="61"/>
      <c r="G53" s="61"/>
      <c r="H53" s="61"/>
      <c r="I53" s="61"/>
      <c r="J53" s="61"/>
      <c r="K53" s="61"/>
      <c r="L53" s="61"/>
      <c r="M53" s="62"/>
    </row>
    <row r="54" spans="1:32" ht="15" customHeight="1" x14ac:dyDescent="0.2">
      <c r="B54" s="63"/>
      <c r="C54" s="60"/>
      <c r="D54" s="61"/>
      <c r="E54" s="61"/>
      <c r="F54" s="61"/>
      <c r="G54" s="61"/>
      <c r="H54" s="61"/>
      <c r="I54" s="61"/>
      <c r="J54" s="61"/>
      <c r="K54" s="61"/>
      <c r="L54" s="61"/>
      <c r="M54" s="62"/>
    </row>
    <row r="55" spans="1:32" ht="15" customHeight="1" x14ac:dyDescent="0.2">
      <c r="B55" s="63"/>
      <c r="C55" s="60"/>
      <c r="D55" s="61"/>
      <c r="E55" s="61"/>
      <c r="F55" s="61"/>
      <c r="G55" s="61"/>
      <c r="H55" s="61"/>
      <c r="I55" s="61"/>
      <c r="J55" s="61"/>
      <c r="K55" s="61"/>
      <c r="L55" s="61"/>
      <c r="M55" s="62"/>
    </row>
    <row r="56" spans="1:32" ht="15" customHeight="1" x14ac:dyDescent="0.2">
      <c r="C56" s="2"/>
      <c r="D56" s="2"/>
      <c r="E56" s="2"/>
      <c r="F56" s="2"/>
      <c r="G56" s="2"/>
      <c r="H56" s="2"/>
      <c r="I56" s="2"/>
      <c r="J56" s="2"/>
      <c r="K56" s="2"/>
      <c r="L56" s="2"/>
      <c r="M56" s="2"/>
    </row>
    <row r="57" spans="1:32" ht="17.25" customHeight="1" x14ac:dyDescent="0.2">
      <c r="B57" s="10" t="s">
        <v>53</v>
      </c>
      <c r="C57" s="38" t="s">
        <v>1</v>
      </c>
      <c r="D57" s="142" t="str">
        <f>C3</f>
        <v>Avista Corporation</v>
      </c>
      <c r="E57" s="143"/>
      <c r="F57" s="144"/>
    </row>
    <row r="58" spans="1:32" ht="15" customHeight="1" x14ac:dyDescent="0.2">
      <c r="C58" s="38" t="s">
        <v>48</v>
      </c>
      <c r="D58" s="145">
        <v>2013</v>
      </c>
      <c r="E58" s="146"/>
      <c r="F58" s="147"/>
    </row>
    <row r="59" spans="1:32" ht="15" customHeight="1" x14ac:dyDescent="0.2">
      <c r="B59" s="38"/>
      <c r="C59" s="27"/>
      <c r="F59" s="64"/>
      <c r="G59" s="2"/>
    </row>
    <row r="60" spans="1:32" s="2" customFormat="1" ht="16.5" customHeight="1" x14ac:dyDescent="0.2">
      <c r="B60" s="10"/>
      <c r="C60" s="34" t="s">
        <v>22</v>
      </c>
      <c r="D60" s="35" t="s">
        <v>23</v>
      </c>
      <c r="E60" s="35" t="s">
        <v>24</v>
      </c>
      <c r="F60" s="35" t="s">
        <v>25</v>
      </c>
      <c r="G60" s="35" t="s">
        <v>26</v>
      </c>
      <c r="H60" s="35" t="s">
        <v>27</v>
      </c>
      <c r="I60" s="35" t="s">
        <v>28</v>
      </c>
      <c r="J60" s="35" t="s">
        <v>29</v>
      </c>
      <c r="K60" s="36" t="s">
        <v>30</v>
      </c>
      <c r="L60" s="37"/>
      <c r="M60" s="37"/>
      <c r="AF60" s="6"/>
    </row>
    <row r="61" spans="1:32" s="40" customFormat="1" ht="36" x14ac:dyDescent="0.2">
      <c r="B61" s="38"/>
      <c r="C61" s="39" t="s">
        <v>50</v>
      </c>
      <c r="D61" s="39" t="s">
        <v>32</v>
      </c>
      <c r="E61" s="39" t="s">
        <v>33</v>
      </c>
      <c r="F61" s="39" t="s">
        <v>34</v>
      </c>
      <c r="G61" s="39" t="s">
        <v>35</v>
      </c>
      <c r="H61" s="39" t="s">
        <v>36</v>
      </c>
      <c r="I61" s="39" t="s">
        <v>37</v>
      </c>
      <c r="J61" s="39" t="s">
        <v>38</v>
      </c>
      <c r="K61" s="39" t="s">
        <v>39</v>
      </c>
      <c r="L61" s="39" t="s">
        <v>40</v>
      </c>
      <c r="M61" s="39" t="s">
        <v>41</v>
      </c>
      <c r="AF61" s="2"/>
    </row>
    <row r="62" spans="1:32" ht="15" customHeight="1" x14ac:dyDescent="0.2">
      <c r="B62" s="55" t="s">
        <v>54</v>
      </c>
      <c r="C62" s="41" t="s">
        <v>42</v>
      </c>
      <c r="D62" s="41" t="s">
        <v>42</v>
      </c>
      <c r="E62" s="41" t="s">
        <v>42</v>
      </c>
      <c r="F62" s="41" t="s">
        <v>42</v>
      </c>
      <c r="G62" s="41" t="s">
        <v>42</v>
      </c>
      <c r="H62" s="41" t="s">
        <v>42</v>
      </c>
      <c r="I62" s="41" t="s">
        <v>42</v>
      </c>
      <c r="J62" s="41" t="s">
        <v>42</v>
      </c>
      <c r="K62" s="41" t="s">
        <v>42</v>
      </c>
      <c r="L62" s="41" t="s">
        <v>43</v>
      </c>
      <c r="M62" s="41" t="s">
        <v>43</v>
      </c>
      <c r="AF62" s="40"/>
    </row>
    <row r="63" spans="1:32" ht="15" customHeight="1" x14ac:dyDescent="0.2">
      <c r="A63" s="2"/>
      <c r="B63" s="65"/>
      <c r="C63" s="66"/>
      <c r="D63" s="58"/>
      <c r="E63" s="58"/>
      <c r="F63" s="58"/>
      <c r="G63" s="58"/>
      <c r="H63" s="58"/>
      <c r="I63" s="58"/>
      <c r="J63" s="58"/>
      <c r="K63" s="58"/>
      <c r="L63" s="58"/>
      <c r="M63" s="59"/>
    </row>
    <row r="64" spans="1:32" ht="15" customHeight="1" x14ac:dyDescent="0.2">
      <c r="A64" s="2"/>
      <c r="B64" s="65"/>
      <c r="C64" s="67"/>
      <c r="D64" s="61"/>
      <c r="E64" s="61"/>
      <c r="F64" s="61"/>
      <c r="G64" s="61"/>
      <c r="H64" s="61"/>
      <c r="I64" s="61"/>
      <c r="J64" s="61"/>
      <c r="K64" s="61"/>
      <c r="L64" s="61"/>
      <c r="M64" s="62"/>
    </row>
    <row r="65" spans="1:32" ht="15" customHeight="1" x14ac:dyDescent="0.2">
      <c r="A65" s="2"/>
      <c r="B65" s="65"/>
      <c r="C65" s="67"/>
      <c r="D65" s="61"/>
      <c r="E65" s="61"/>
      <c r="F65" s="61"/>
      <c r="G65" s="61"/>
      <c r="H65" s="61"/>
      <c r="I65" s="61"/>
      <c r="J65" s="61"/>
      <c r="K65" s="61"/>
      <c r="L65" s="61"/>
      <c r="M65" s="62"/>
    </row>
    <row r="66" spans="1:32" ht="15" customHeight="1" x14ac:dyDescent="0.2">
      <c r="A66" s="2"/>
      <c r="B66" s="65"/>
      <c r="C66" s="67"/>
      <c r="D66" s="61"/>
      <c r="E66" s="61"/>
      <c r="F66" s="61"/>
      <c r="G66" s="61"/>
      <c r="H66" s="61"/>
      <c r="I66" s="61"/>
      <c r="J66" s="61"/>
      <c r="K66" s="61"/>
      <c r="L66" s="61"/>
      <c r="M66" s="62"/>
    </row>
    <row r="67" spans="1:32" ht="15" customHeight="1" x14ac:dyDescent="0.2">
      <c r="A67" s="2"/>
      <c r="B67" s="68"/>
      <c r="C67" s="69"/>
      <c r="D67" s="61"/>
      <c r="E67" s="61"/>
      <c r="F67" s="61"/>
      <c r="G67" s="61"/>
      <c r="H67" s="61"/>
      <c r="I67" s="61"/>
      <c r="J67" s="61"/>
      <c r="K67" s="61"/>
      <c r="L67" s="61"/>
      <c r="M67" s="62"/>
    </row>
    <row r="68" spans="1:32" ht="15" customHeight="1" x14ac:dyDescent="0.2">
      <c r="A68" s="2"/>
      <c r="B68" s="68"/>
      <c r="C68" s="69"/>
      <c r="D68" s="61"/>
      <c r="E68" s="61"/>
      <c r="F68" s="61"/>
      <c r="G68" s="61"/>
      <c r="H68" s="61"/>
      <c r="I68" s="61"/>
      <c r="J68" s="61"/>
      <c r="K68" s="61"/>
      <c r="L68" s="61"/>
      <c r="M68" s="62"/>
    </row>
    <row r="69" spans="1:32" ht="15" customHeight="1" x14ac:dyDescent="0.2">
      <c r="A69" s="2"/>
      <c r="B69" s="68"/>
      <c r="C69" s="69"/>
      <c r="D69" s="61"/>
      <c r="E69" s="61"/>
      <c r="F69" s="61"/>
      <c r="G69" s="61"/>
      <c r="H69" s="61"/>
      <c r="I69" s="61"/>
      <c r="J69" s="61"/>
      <c r="K69" s="61"/>
      <c r="L69" s="61"/>
      <c r="M69" s="62"/>
    </row>
    <row r="70" spans="1:32" ht="15" customHeight="1" x14ac:dyDescent="0.2"/>
    <row r="71" spans="1:32" ht="15" customHeight="1" x14ac:dyDescent="0.2">
      <c r="B71" s="40"/>
      <c r="C71" s="38" t="s">
        <v>1</v>
      </c>
      <c r="D71" s="142" t="str">
        <f>C3</f>
        <v>Avista Corporation</v>
      </c>
      <c r="E71" s="143"/>
      <c r="F71" s="144"/>
    </row>
    <row r="72" spans="1:32" ht="15" customHeight="1" x14ac:dyDescent="0.2">
      <c r="C72" s="38" t="s">
        <v>55</v>
      </c>
      <c r="D72" s="145">
        <v>2013</v>
      </c>
      <c r="E72" s="146"/>
      <c r="F72" s="147"/>
    </row>
    <row r="73" spans="1:32" ht="15" customHeight="1" x14ac:dyDescent="0.2">
      <c r="B73" s="40" t="s">
        <v>56</v>
      </c>
      <c r="C73" s="38"/>
      <c r="D73" s="51"/>
    </row>
    <row r="74" spans="1:32" ht="15" customHeight="1" x14ac:dyDescent="0.2">
      <c r="B74" s="5"/>
      <c r="C74" s="5"/>
      <c r="D74" s="5"/>
      <c r="E74" s="5"/>
      <c r="F74" s="5"/>
      <c r="G74" s="5"/>
      <c r="H74" s="5"/>
      <c r="I74" s="5"/>
      <c r="J74" s="5"/>
      <c r="K74" s="5"/>
    </row>
    <row r="75" spans="1:32" ht="15" customHeight="1" x14ac:dyDescent="0.2">
      <c r="B75" s="5"/>
      <c r="C75" s="5"/>
      <c r="D75" s="5"/>
      <c r="E75" s="5"/>
      <c r="F75" s="5"/>
      <c r="G75" s="5"/>
      <c r="H75" s="5"/>
      <c r="I75" s="5"/>
      <c r="J75" s="5"/>
      <c r="K75" s="5"/>
    </row>
    <row r="76" spans="1:32" s="2" customFormat="1" ht="15" customHeight="1" x14ac:dyDescent="0.2">
      <c r="B76" s="5"/>
      <c r="C76" s="5"/>
      <c r="D76" s="5"/>
      <c r="E76" s="5"/>
      <c r="F76" s="5"/>
      <c r="G76" s="5"/>
      <c r="H76" s="5"/>
      <c r="I76" s="5"/>
      <c r="J76" s="5"/>
      <c r="K76" s="5"/>
      <c r="AF76" s="6"/>
    </row>
    <row r="77" spans="1:32" s="2" customFormat="1" ht="15" customHeight="1" x14ac:dyDescent="0.2">
      <c r="B77" s="5"/>
      <c r="C77" s="5"/>
      <c r="D77" s="5"/>
      <c r="E77" s="5"/>
      <c r="F77" s="5"/>
      <c r="G77" s="5"/>
      <c r="H77" s="5"/>
      <c r="I77" s="5"/>
      <c r="J77" s="5"/>
      <c r="K77" s="5"/>
    </row>
    <row r="78" spans="1:32" s="2" customFormat="1" x14ac:dyDescent="0.2">
      <c r="B78" s="5"/>
      <c r="C78" s="5"/>
      <c r="D78" s="5"/>
      <c r="E78" s="5"/>
      <c r="F78" s="5"/>
      <c r="G78" s="5"/>
      <c r="H78" s="5"/>
      <c r="I78" s="5"/>
      <c r="J78" s="5"/>
      <c r="K78" s="5"/>
    </row>
    <row r="79" spans="1:32" s="2" customFormat="1" x14ac:dyDescent="0.2">
      <c r="B79" s="5"/>
      <c r="C79" s="5"/>
      <c r="D79" s="5"/>
      <c r="E79" s="5"/>
      <c r="F79" s="5"/>
      <c r="G79" s="5"/>
      <c r="H79" s="5"/>
      <c r="I79" s="5"/>
      <c r="J79" s="5"/>
      <c r="K79" s="5"/>
    </row>
    <row r="80" spans="1:32" s="2" customFormat="1" x14ac:dyDescent="0.2">
      <c r="B80" s="5"/>
      <c r="C80" s="5"/>
      <c r="D80" s="5"/>
      <c r="E80" s="5"/>
      <c r="F80" s="5"/>
      <c r="G80" s="5"/>
      <c r="H80" s="5"/>
      <c r="I80" s="5"/>
      <c r="J80" s="5"/>
      <c r="K80" s="5"/>
    </row>
    <row r="81" spans="2:32" x14ac:dyDescent="0.2">
      <c r="B81" s="5"/>
      <c r="C81" s="5"/>
      <c r="D81" s="5"/>
      <c r="E81" s="5"/>
      <c r="F81" s="5"/>
      <c r="G81" s="5"/>
      <c r="H81" s="5"/>
      <c r="I81" s="5"/>
      <c r="J81" s="5"/>
      <c r="K81" s="5"/>
      <c r="AF81" s="2"/>
    </row>
    <row r="82" spans="2:32" x14ac:dyDescent="0.2">
      <c r="B82" s="5"/>
      <c r="C82" s="5"/>
      <c r="D82" s="5"/>
      <c r="E82" s="5"/>
      <c r="F82" s="5"/>
      <c r="G82" s="5"/>
      <c r="H82" s="5"/>
      <c r="I82" s="5"/>
      <c r="J82" s="5"/>
      <c r="K82" s="5"/>
    </row>
    <row r="83" spans="2:32" x14ac:dyDescent="0.2">
      <c r="B83" s="5"/>
      <c r="C83" s="5"/>
      <c r="D83" s="5"/>
      <c r="E83" s="5"/>
      <c r="F83" s="5"/>
      <c r="G83" s="5"/>
      <c r="H83" s="5"/>
      <c r="I83" s="5"/>
      <c r="J83" s="5"/>
      <c r="K83" s="5"/>
    </row>
    <row r="84" spans="2:32" x14ac:dyDescent="0.2">
      <c r="B84" s="5"/>
      <c r="C84" s="5"/>
      <c r="D84" s="5"/>
      <c r="E84" s="5"/>
      <c r="F84" s="5"/>
      <c r="G84" s="5"/>
      <c r="H84" s="5"/>
      <c r="I84" s="5"/>
      <c r="J84" s="5"/>
      <c r="K84" s="5"/>
    </row>
    <row r="85" spans="2:32" x14ac:dyDescent="0.2">
      <c r="B85" s="5"/>
      <c r="C85" s="5"/>
      <c r="D85" s="5"/>
      <c r="E85" s="5"/>
      <c r="F85" s="5"/>
      <c r="G85" s="5"/>
      <c r="H85" s="5"/>
      <c r="I85" s="5"/>
      <c r="J85" s="5"/>
      <c r="K85" s="5"/>
    </row>
  </sheetData>
  <mergeCells count="34">
    <mergeCell ref="D57:F57"/>
    <mergeCell ref="D58:F58"/>
    <mergeCell ref="D71:F71"/>
    <mergeCell ref="D72:F72"/>
    <mergeCell ref="B21:C21"/>
    <mergeCell ref="D21:E21"/>
    <mergeCell ref="B24:I24"/>
    <mergeCell ref="D33:F33"/>
    <mergeCell ref="D34:F34"/>
    <mergeCell ref="B36:E36"/>
    <mergeCell ref="B19:C19"/>
    <mergeCell ref="D19:E19"/>
    <mergeCell ref="G19:K19"/>
    <mergeCell ref="B20:C20"/>
    <mergeCell ref="D20:E20"/>
    <mergeCell ref="G20:K20"/>
    <mergeCell ref="B17:C17"/>
    <mergeCell ref="D17:E17"/>
    <mergeCell ref="G17:K17"/>
    <mergeCell ref="B18:C18"/>
    <mergeCell ref="D18:E18"/>
    <mergeCell ref="G18:K18"/>
    <mergeCell ref="C9:E9"/>
    <mergeCell ref="C15:E15"/>
    <mergeCell ref="J15:L15"/>
    <mergeCell ref="B16:C16"/>
    <mergeCell ref="D16:E16"/>
    <mergeCell ref="G16:K16"/>
    <mergeCell ref="C7:E7"/>
    <mergeCell ref="C3:E3"/>
    <mergeCell ref="I3:J3"/>
    <mergeCell ref="C4:E4"/>
    <mergeCell ref="C5:E5"/>
    <mergeCell ref="C6:E6"/>
  </mergeCells>
  <hyperlinks>
    <hyperlink ref="C7" r:id="rId1"/>
  </hyperlinks>
  <pageMargins left="0.7" right="0.7" top="0.75" bottom="0.75" header="0.3" footer="0.3"/>
  <pageSetup scale="50" orientation="portrait" r:id="rId2"/>
  <headerFooter>
    <oddFooter>&amp;L&amp;F &amp;A&amp;R&amp;D</oddFooter>
  </headerFooter>
  <colBreaks count="1" manualBreakCount="1">
    <brk id="13" max="127"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63979cc8-f6b2-4ee6-8bed-630b6048d169">2013</Year>
    <d599451e10b14aceb47619c4acf6a5e3 xmlns="59db5950-9a61-4c09-b3e2-fe6d472fba04">
      <Terms xmlns="http://schemas.microsoft.com/office/infopath/2007/PartnerControls"/>
    </d599451e10b14aceb47619c4acf6a5e3>
    <TaxCatchAll xmlns="59db5950-9a61-4c09-b3e2-fe6d472fba04"/>
    <BusinessUnit xmlns="63979cc8-f6b2-4ee6-8bed-630b6048d169">Energy Office</BusinessUnit>
    <PublishingExpirationDate xmlns="http://schemas.microsoft.com/sharepoint/v3" xsi:nil="true"/>
    <RoutingRuleDescription xmlns="http://schemas.microsoft.com/sharepoint/v3">eia</RoutingRuleDescription>
    <PublishingStartDate xmlns="http://schemas.microsoft.com/sharepoint/v3" xsi:nil="true"/>
    <Publish xmlns="63979cc8-f6b2-4ee6-8bed-630b6048d169">Yes</Publish>
    <Topic xmlns="63979cc8-f6b2-4ee6-8bed-630b6048d169">Electric Utilities</Topic>
    <Program xmlns="63979cc8-f6b2-4ee6-8bed-630b6048d169">Energy and Technology</Program>
    <Content_x0020_Type xmlns="63979cc8-f6b2-4ee6-8bed-630b6048d169">Data</Content_x0020_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5bfdb2daf834a138353540e7e3ec3c40">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a8eabb1aa2ab5935b5a0eca6737857c4"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enumeration value="Reports and Publications"/>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36660fb1-bd30-4810-8537-b68c6e8405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393D24-EDB7-4D1D-9729-E8E9DB409355}">
  <ds:schemaRefs>
    <ds:schemaRef ds:uri="59db5950-9a61-4c09-b3e2-fe6d472fba04"/>
    <ds:schemaRef ds:uri="http://purl.org/dc/terms/"/>
    <ds:schemaRef ds:uri="http://purl.org/dc/dcmitype/"/>
    <ds:schemaRef ds:uri="http://www.w3.org/XML/1998/namespace"/>
    <ds:schemaRef ds:uri="http://purl.org/dc/elements/1.1/"/>
    <ds:schemaRef ds:uri="63979cc8-f6b2-4ee6-8bed-630b6048d169"/>
    <ds:schemaRef ds:uri="http://schemas.microsoft.com/office/2006/documentManagement/types"/>
    <ds:schemaRef ds:uri="http://schemas.microsoft.com/sharepoint/v3"/>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CC8269E-2331-46C0-9C80-47CD533A551A}">
  <ds:schemaRefs>
    <ds:schemaRef ds:uri="http://schemas.microsoft.com/sharepoint/v3/contenttype/forms"/>
  </ds:schemaRefs>
</ds:datastoreItem>
</file>

<file path=customXml/itemProps3.xml><?xml version="1.0" encoding="utf-8"?>
<ds:datastoreItem xmlns:ds="http://schemas.openxmlformats.org/officeDocument/2006/customXml" ds:itemID="{C1CBD476-35D3-401C-83DB-A32FE6F74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Conservation Report</vt:lpstr>
      <vt:lpstr>Renewable Energy Report</vt:lpstr>
      <vt:lpstr>'Conservation Report'!Print_Area</vt:lpstr>
      <vt:lpstr>'Renewable Energy Report'!Print_Area</vt:lpstr>
    </vt:vector>
  </TitlesOfParts>
  <Company>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Avista-2013-EIA-Report</dc:title>
  <dc:creator>Shawn Bonfield</dc:creator>
  <cp:keywords>Avista-2013-EIA-Report</cp:keywords>
  <cp:lastModifiedBy>Bernthal, Tim (COM)</cp:lastModifiedBy>
  <cp:lastPrinted>2013-05-30T20:00:58Z</cp:lastPrinted>
  <dcterms:created xsi:type="dcterms:W3CDTF">2013-05-30T19:51:13Z</dcterms:created>
  <dcterms:modified xsi:type="dcterms:W3CDTF">2016-04-29T18:19:54Z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0x010100B37F82A00B46344287D29A2B5774955F</vt:lpwstr>
  </property>
  <property fmtid="{D5CDD505-2E9C-101B-9397-08002B2CF9AE}" pid="3" name="Tags">
    <vt:lpwstr/>
  </property>
  <property fmtid="{D5CDD505-2E9C-101B-9397-08002B2CF9AE}" pid="4" name="Order">
    <vt:r8>258600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