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80" yWindow="60" windowWidth="20730" windowHeight="11505"/>
  </bookViews>
  <sheets>
    <sheet name="Conservation Report" sheetId="2" r:id="rId1"/>
    <sheet name="Renewable Energy Report" sheetId="1" r:id="rId2"/>
  </sheets>
  <externalReferences>
    <externalReference r:id="rId3"/>
  </externalReference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Facility">'[1]Facility Detail'!$B$412:$B$421</definedName>
    <definedName name="LaborBonus">'[1]Facility Detail'!$B$401:$B$403</definedName>
    <definedName name="OwnedCont">#REF!</definedName>
    <definedName name="_xlnm.Print_Area" localSheetId="0">'Conservation Report'!$A$1:$F$72</definedName>
    <definedName name="_xlnm.Print_Area" localSheetId="1">'Renewable Energy Report'!$A$1:$M$85</definedName>
    <definedName name="Resource">#REF!</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YesNo">#REF!</definedName>
  </definedNames>
  <calcPr calcId="145621"/>
</workbook>
</file>

<file path=xl/calcChain.xml><?xml version="1.0" encoding="utf-8"?>
<calcChain xmlns="http://schemas.openxmlformats.org/spreadsheetml/2006/main">
  <c r="C18" i="2" l="1"/>
  <c r="C34" i="2" s="1"/>
  <c r="C17" i="2"/>
  <c r="C36" i="2"/>
  <c r="C53" i="2" s="1"/>
  <c r="D29" i="2"/>
  <c r="D17" i="2"/>
  <c r="D34" i="2" s="1"/>
  <c r="D71" i="1"/>
  <c r="D57" i="1"/>
  <c r="D51" i="1"/>
  <c r="B51" i="1"/>
  <c r="C50" i="1"/>
  <c r="B50" i="1"/>
  <c r="C49" i="1"/>
  <c r="B49" i="1"/>
  <c r="C48" i="1"/>
  <c r="B48" i="1"/>
  <c r="C47" i="1"/>
  <c r="B47" i="1"/>
  <c r="C46" i="1"/>
  <c r="B46" i="1"/>
  <c r="C45" i="1"/>
  <c r="B45" i="1"/>
  <c r="C44" i="1"/>
  <c r="B44" i="1"/>
  <c r="C43" i="1"/>
  <c r="B43" i="1"/>
  <c r="C42" i="1"/>
  <c r="B42" i="1"/>
  <c r="C41" i="1"/>
  <c r="C28" i="1" s="1"/>
  <c r="C30" i="1" s="1"/>
  <c r="B41" i="1"/>
  <c r="D33" i="1"/>
  <c r="E30" i="1"/>
  <c r="M29" i="1"/>
  <c r="L29" i="1"/>
  <c r="K29" i="1"/>
  <c r="J29" i="1"/>
  <c r="I29" i="1"/>
  <c r="H29" i="1"/>
  <c r="G29" i="1"/>
  <c r="F29" i="1"/>
  <c r="E29" i="1"/>
  <c r="D29" i="1"/>
  <c r="M28" i="1"/>
  <c r="M30" i="1" s="1"/>
  <c r="L28" i="1"/>
  <c r="L30" i="1" s="1"/>
  <c r="K28" i="1"/>
  <c r="J28" i="1"/>
  <c r="I28" i="1"/>
  <c r="I30" i="1" s="1"/>
  <c r="H28" i="1"/>
  <c r="H30" i="1" s="1"/>
  <c r="G28" i="1"/>
  <c r="F28" i="1"/>
  <c r="E28" i="1"/>
  <c r="D28" i="1"/>
  <c r="D30" i="1" s="1"/>
  <c r="D17" i="1"/>
  <c r="D16" i="1"/>
  <c r="D18" i="1" s="1"/>
  <c r="D20" i="1" s="1"/>
  <c r="F30" i="1" l="1"/>
  <c r="J30" i="1"/>
  <c r="G30" i="1"/>
  <c r="K30" i="1"/>
  <c r="D21" i="1"/>
</calcChain>
</file>

<file path=xl/sharedStrings.xml><?xml version="1.0" encoding="utf-8"?>
<sst xmlns="http://schemas.openxmlformats.org/spreadsheetml/2006/main" count="165" uniqueCount="84">
  <si>
    <r>
      <rPr>
        <sz val="12"/>
        <color indexed="8"/>
        <rFont val="Arial"/>
        <family val="2"/>
      </rPr>
      <t>Energy Independence Act (EIA)</t>
    </r>
    <r>
      <rPr>
        <b/>
        <sz val="12"/>
        <color indexed="8"/>
        <rFont val="Arial"/>
        <family val="2"/>
      </rPr>
      <t xml:space="preserve"> </t>
    </r>
    <r>
      <rPr>
        <sz val="12"/>
        <color indexed="8"/>
        <rFont val="Arial Black"/>
        <family val="2"/>
      </rPr>
      <t xml:space="preserve">Renewable Energy Report </t>
    </r>
  </si>
  <si>
    <t>Utility</t>
  </si>
  <si>
    <t>Avista Corporation</t>
  </si>
  <si>
    <t>19.285.040 (2)(d) No Load Growth</t>
  </si>
  <si>
    <t>Report Submittal Date</t>
  </si>
  <si>
    <t>Utility Contact Name/Dept</t>
  </si>
  <si>
    <t>John Lyons / Resource Planning</t>
  </si>
  <si>
    <t>Phone</t>
  </si>
  <si>
    <t>509-495-8515</t>
  </si>
  <si>
    <t>Email</t>
  </si>
  <si>
    <t>john.lyons@avistacorp.com</t>
  </si>
  <si>
    <t>Compliance Method</t>
  </si>
  <si>
    <t>X</t>
  </si>
  <si>
    <t xml:space="preserve">19.285.040 (2)(a) RPS Target </t>
  </si>
  <si>
    <t xml:space="preserve">19.285.050 Resource Cost  </t>
  </si>
  <si>
    <t>Loads and Resources</t>
  </si>
  <si>
    <t>2011 Annual Load (MWh)</t>
  </si>
  <si>
    <t>2012 Annual Load (MWh)</t>
  </si>
  <si>
    <t>Average of 2011 &amp; 2012 Loads (MWh)</t>
  </si>
  <si>
    <t>2013 Eligible Renewable Energy Target (% of load)</t>
  </si>
  <si>
    <t>2013 Eligible Renewable Energy Target (MWh)</t>
  </si>
  <si>
    <t>Eligible Renewables Acquisitions / Investments (MWh)</t>
  </si>
  <si>
    <t>(a)</t>
  </si>
  <si>
    <t>     (b)</t>
  </si>
  <si>
    <t>(c)</t>
  </si>
  <si>
    <t>     (d)</t>
  </si>
  <si>
    <t>     (e)</t>
  </si>
  <si>
    <t>     (f)</t>
  </si>
  <si>
    <t>     (g)</t>
  </si>
  <si>
    <t>(h)</t>
  </si>
  <si>
    <t>     (i)</t>
  </si>
  <si>
    <t>Water</t>
  </si>
  <si>
    <t>Wind</t>
  </si>
  <si>
    <t>Solar Energy</t>
  </si>
  <si>
    <t>Geothermal Energy</t>
  </si>
  <si>
    <t>Landfill Gas</t>
  </si>
  <si>
    <t>Wave, Ocean, Tidal</t>
  </si>
  <si>
    <t>Gas from Sewage Treatment</t>
  </si>
  <si>
    <t xml:space="preserve"> Biodiesel</t>
  </si>
  <si>
    <t>Biomass Energy</t>
  </si>
  <si>
    <t>Apprentice Labor</t>
  </si>
  <si>
    <t>Distributed Generation</t>
  </si>
  <si>
    <t>MWh</t>
  </si>
  <si>
    <t>MWh equivalent</t>
  </si>
  <si>
    <t>Eligible Renewable Resources (MWh)</t>
  </si>
  <si>
    <t>Renewable Energy Credits (MWh)</t>
  </si>
  <si>
    <t>Total Renewables (MWh)</t>
  </si>
  <si>
    <t>Renewable Resources</t>
  </si>
  <si>
    <t>Compliance Year</t>
  </si>
  <si>
    <r>
      <rPr>
        <b/>
        <i/>
        <sz val="10"/>
        <color indexed="60"/>
        <rFont val="Arial"/>
        <family val="2"/>
      </rPr>
      <t xml:space="preserve">Note: </t>
    </r>
    <r>
      <rPr>
        <i/>
        <sz val="10"/>
        <color indexed="60"/>
        <rFont val="Arial"/>
        <family val="2"/>
      </rPr>
      <t>Investor Owned Utilities may complete this page or attach their Utilities and Transportation Commission Renewable and Conservation filings for 2013.</t>
    </r>
  </si>
  <si>
    <t xml:space="preserve">Water </t>
  </si>
  <si>
    <t xml:space="preserve">Wave, Ocean, Tidal </t>
  </si>
  <si>
    <t>Facility Name</t>
  </si>
  <si>
    <t>Renewable Energy Credits *</t>
  </si>
  <si>
    <t>Facility Name,GUID,(REC Vintage)</t>
  </si>
  <si>
    <t>Target Year</t>
  </si>
  <si>
    <t xml:space="preserve">Renewables Notes: </t>
  </si>
  <si>
    <r>
      <rPr>
        <sz val="12"/>
        <color indexed="8"/>
        <rFont val="Arial"/>
        <family val="2"/>
      </rPr>
      <t xml:space="preserve">Energy Independence Act (I-937) </t>
    </r>
    <r>
      <rPr>
        <sz val="12"/>
        <color indexed="8"/>
        <rFont val="Arial Black"/>
        <family val="2"/>
      </rPr>
      <t xml:space="preserve">Conservation Report </t>
    </r>
  </si>
  <si>
    <t>Avista Corp.</t>
  </si>
  <si>
    <t>5-31-13</t>
  </si>
  <si>
    <t>Utility Contact Name/Dept.</t>
  </si>
  <si>
    <t>Mark Baker, Demand Side Management</t>
  </si>
  <si>
    <t>(509) 495-4864</t>
  </si>
  <si>
    <t>mark.baker@avistacorp.com</t>
  </si>
  <si>
    <r>
      <t xml:space="preserve"> </t>
    </r>
    <r>
      <rPr>
        <b/>
        <sz val="10"/>
        <color indexed="8"/>
        <rFont val="Arial"/>
        <family val="2"/>
      </rPr>
      <t>Planning</t>
    </r>
  </si>
  <si>
    <t>2012 - 2013 Planning</t>
  </si>
  <si>
    <t>Ten Year Potential (MWh)</t>
  </si>
  <si>
    <t>2012 - 2013 Target (MWh)</t>
  </si>
  <si>
    <t>Total</t>
  </si>
  <si>
    <t>Achievement</t>
  </si>
  <si>
    <t>2012 Achievement</t>
  </si>
  <si>
    <t>Conservation by Sector</t>
  </si>
  <si>
    <t>Utility Expenditures ($)</t>
  </si>
  <si>
    <t xml:space="preserve"> Residential </t>
  </si>
  <si>
    <t xml:space="preserve"> Commercial</t>
  </si>
  <si>
    <t xml:space="preserve"> Industrial</t>
  </si>
  <si>
    <t xml:space="preserve"> Agriculture</t>
  </si>
  <si>
    <t xml:space="preserve"> Distribution Efficiency</t>
  </si>
  <si>
    <t xml:space="preserve"> Production Efficiency</t>
  </si>
  <si>
    <t xml:space="preserve"> NEEA</t>
  </si>
  <si>
    <r>
      <t xml:space="preserve">Conservation expenditures </t>
    </r>
    <r>
      <rPr>
        <i/>
        <sz val="10"/>
        <color indexed="8"/>
        <rFont val="Arial"/>
        <family val="2"/>
      </rPr>
      <t xml:space="preserve">NOT </t>
    </r>
    <r>
      <rPr>
        <sz val="10"/>
        <color indexed="8"/>
        <rFont val="Arial"/>
        <family val="2"/>
      </rPr>
      <t>included in sector expenditures</t>
    </r>
  </si>
  <si>
    <t>General</t>
  </si>
  <si>
    <r>
      <t xml:space="preserve">Methodology Narrative: </t>
    </r>
    <r>
      <rPr>
        <sz val="10"/>
        <color indexed="8"/>
        <rFont val="Arial"/>
        <family val="2"/>
      </rPr>
      <t xml:space="preserve">See instructions </t>
    </r>
    <r>
      <rPr>
        <b/>
        <sz val="10"/>
        <color indexed="8"/>
        <rFont val="Arial"/>
        <family val="2"/>
      </rPr>
      <t xml:space="preserve">
</t>
    </r>
  </si>
  <si>
    <t>Conservation Notes:</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</si>
</sst>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0.0%"/>
    <numFmt numFmtId="167" formatCode="_(* #,##0.0_);_(* \(#,##0.0\);_(* &quot;-&quot;??_);_(@_)"/>
  </numFmts>
  <fonts count="26" x14ac:knownFonts="1">
    <font>
      <sz val="10"/>
      <name val="Arial"/>
    </font>
    <font>
      <sz val="11"/>
      <color theme="1"/>
      <name val="Calibri"/>
      <family val="2"/>
      <scheme val="minor"/>
    </font>
    <font>
      <b/>
      <sz val="12"/>
      <color indexed="8"/>
      <name val="Arial"/>
      <family val="2"/>
    </font>
    <font>
      <sz val="12"/>
      <color indexed="8"/>
      <name val="Arial"/>
      <family val="2"/>
    </font>
    <font>
      <sz val="12"/>
      <color indexed="8"/>
      <name val="Arial Black"/>
      <family val="2"/>
    </font>
    <font>
      <sz val="10"/>
      <color theme="1"/>
      <name val="Arial"/>
      <family val="2"/>
    </font>
    <font>
      <sz val="11"/>
      <color theme="1"/>
      <name val="Arial"/>
      <family val="2"/>
    </font>
    <font>
      <b/>
      <sz val="10"/>
      <color theme="1"/>
      <name val="Arial"/>
      <family val="2"/>
    </font>
    <font>
      <i/>
      <sz val="10"/>
      <color theme="1"/>
      <name val="Arial"/>
      <family val="2"/>
    </font>
    <font>
      <i/>
      <sz val="10"/>
      <color rgb="FFC00000"/>
      <name val="Arial"/>
      <family val="2"/>
    </font>
    <font>
      <sz val="10"/>
      <name val="Arial"/>
      <family val="2"/>
    </font>
    <font>
      <u/>
      <sz val="8.25"/>
      <color theme="10"/>
      <name val="Calibri"/>
      <family val="2"/>
    </font>
    <font>
      <sz val="14"/>
      <color theme="1"/>
      <name val="Arial"/>
      <family val="2"/>
    </font>
    <font>
      <sz val="9"/>
      <color theme="1"/>
      <name val="Arial"/>
      <family val="2"/>
    </font>
    <font>
      <b/>
      <sz val="9"/>
      <color theme="1"/>
      <name val="Arial"/>
      <family val="2"/>
    </font>
    <font>
      <b/>
      <i/>
      <sz val="10"/>
      <color indexed="60"/>
      <name val="Arial"/>
      <family val="2"/>
    </font>
    <font>
      <i/>
      <sz val="10"/>
      <color indexed="60"/>
      <name val="Arial"/>
      <family val="2"/>
    </font>
    <font>
      <sz val="10"/>
      <color rgb="FFC00000"/>
      <name val="Arial"/>
      <family val="2"/>
    </font>
    <font>
      <b/>
      <sz val="10"/>
      <name val="Arial"/>
      <family val="2"/>
    </font>
    <font>
      <sz val="8"/>
      <color theme="1"/>
      <name val="Arial"/>
      <family val="2"/>
    </font>
    <font>
      <sz val="10"/>
      <color rgb="FFFF0000"/>
      <name val="Arial"/>
      <family val="2"/>
    </font>
    <font>
      <b/>
      <sz val="10"/>
      <color indexed="8"/>
      <name val="Arial"/>
      <family val="2"/>
    </font>
    <font>
      <i/>
      <sz val="10"/>
      <color indexed="8"/>
      <name val="Arial"/>
      <family val="2"/>
    </font>
    <font>
      <sz val="10"/>
      <color indexed="8"/>
      <name val="Arial"/>
      <family val="2"/>
    </font>
    <font>
      <sz val="10"/>
      <color theme="6" tint="-0.499984740745262"/>
      <name val="Arial"/>
      <family val="2"/>
    </font>
    <font>
      <b/>
      <sz val="10"/>
      <color rgb="FFFF0000"/>
      <name val="Arial"/>
      <family val="2"/>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FFCC"/>
        <bgColor indexed="64"/>
      </patternFill>
    </fill>
    <fill>
      <patternFill patternType="solid">
        <fgColor rgb="FFE4E4E4"/>
        <bgColor indexed="64"/>
      </patternFill>
    </fill>
    <fill>
      <patternFill patternType="lightUp">
        <fgColor theme="0" tint="-0.499984740745262"/>
        <bgColor theme="0" tint="-4.9989318521683403E-2"/>
      </patternFill>
    </fill>
  </fills>
  <borders count="36">
    <border>
      <left/>
      <right/>
      <top/>
      <bottom/>
      <diagonal/>
    </border>
    <border>
      <left style="medium">
        <color indexed="64"/>
      </left>
      <right/>
      <top/>
      <bottom/>
      <diagonal/>
    </border>
    <border>
      <left/>
      <right/>
      <top style="thin">
        <color indexed="64"/>
      </top>
      <bottom style="hair">
        <color indexed="64"/>
      </bottom>
      <diagonal/>
    </border>
    <border>
      <left/>
      <right/>
      <top style="hair">
        <color indexed="64"/>
      </top>
      <bottom style="hair">
        <color indexed="64"/>
      </bottom>
      <diagonal/>
    </border>
    <border>
      <left style="medium">
        <color indexed="64"/>
      </left>
      <right/>
      <top/>
      <bottom style="medium">
        <color indexed="64"/>
      </bottom>
      <diagonal/>
    </border>
    <border>
      <left/>
      <right/>
      <top style="hair">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hair">
        <color auto="1"/>
      </bottom>
      <diagonal/>
    </border>
    <border>
      <left/>
      <right/>
      <top style="hair">
        <color indexed="64"/>
      </top>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thin">
        <color indexed="64"/>
      </top>
      <bottom/>
      <diagonal/>
    </border>
    <border>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right/>
      <top style="thick">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bottom style="hair">
        <color indexed="64"/>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right style="hair">
        <color indexed="64"/>
      </right>
      <top/>
      <bottom/>
      <diagonal/>
    </border>
    <border>
      <left/>
      <right style="hair">
        <color indexed="64"/>
      </right>
      <top/>
      <bottom style="hair">
        <color indexed="64"/>
      </bottom>
      <diagonal/>
    </border>
    <border>
      <left/>
      <right style="thin">
        <color indexed="64"/>
      </right>
      <top/>
      <bottom style="thin">
        <color indexed="64"/>
      </bottom>
      <diagonal/>
    </border>
  </borders>
  <cellStyleXfs count="8">
    <xf numFmtId="0" fontId="0" fillId="0" borderId="0"/>
    <xf numFmtId="43" fontId="10" fillId="0" borderId="0" applyFont="0" applyFill="0" applyBorder="0" applyAlignment="0" applyProtection="0"/>
    <xf numFmtId="44" fontId="10" fillId="0" borderId="0" applyFont="0" applyFill="0" applyBorder="0" applyAlignment="0" applyProtection="0"/>
    <xf numFmtId="9" fontId="10" fillId="0" borderId="0" applyFont="0" applyFill="0" applyBorder="0" applyAlignment="0" applyProtection="0"/>
    <xf numFmtId="0" fontId="11" fillId="0" borderId="0" applyNumberFormat="0" applyFill="0" applyBorder="0" applyAlignment="0" applyProtection="0">
      <alignment vertical="top"/>
      <protection locked="0"/>
    </xf>
    <xf numFmtId="0" fontId="10" fillId="0" borderId="0"/>
    <xf numFmtId="0" fontId="1" fillId="0" borderId="0"/>
    <xf numFmtId="43" fontId="1" fillId="0" borderId="0" applyFont="0" applyFill="0" applyBorder="0" applyAlignment="0" applyProtection="0"/>
  </cellStyleXfs>
  <cellXfs count="154">
    <xf numFmtId="0" fontId="0" fillId="0" borderId="0" xfId="0"/>
    <xf numFmtId="0" fontId="2" fillId="2" borderId="0" xfId="0" applyNumberFormat="1" applyFont="1" applyFill="1" applyBorder="1" applyAlignment="1"/>
    <xf numFmtId="0" fontId="5" fillId="2" borderId="0" xfId="0" applyFont="1" applyFill="1" applyBorder="1"/>
    <xf numFmtId="0" fontId="6" fillId="2" borderId="0" xfId="0" applyFont="1" applyFill="1" applyBorder="1"/>
    <xf numFmtId="0" fontId="6" fillId="2" borderId="0" xfId="0" applyFont="1" applyFill="1" applyAlignment="1">
      <alignment horizontal="right"/>
    </xf>
    <xf numFmtId="0" fontId="5" fillId="2" borderId="0" xfId="0" applyFont="1" applyFill="1" applyBorder="1" applyAlignment="1"/>
    <xf numFmtId="0" fontId="5" fillId="2" borderId="0" xfId="0" applyFont="1" applyFill="1"/>
    <xf numFmtId="0" fontId="6" fillId="2" borderId="0" xfId="0" applyFont="1" applyFill="1"/>
    <xf numFmtId="0" fontId="6" fillId="2" borderId="1" xfId="0" applyFont="1" applyFill="1" applyBorder="1" applyAlignment="1">
      <alignment horizontal="right"/>
    </xf>
    <xf numFmtId="0" fontId="7" fillId="2" borderId="0" xfId="0" applyFont="1" applyFill="1" applyBorder="1" applyAlignment="1">
      <alignment horizontal="right"/>
    </xf>
    <xf numFmtId="0" fontId="7" fillId="2" borderId="0" xfId="0" applyFont="1" applyFill="1" applyBorder="1" applyAlignment="1">
      <alignment horizontal="left"/>
    </xf>
    <xf numFmtId="0" fontId="5" fillId="2" borderId="0" xfId="0" applyFont="1" applyFill="1" applyBorder="1" applyAlignment="1">
      <alignment horizontal="right"/>
    </xf>
    <xf numFmtId="0" fontId="8" fillId="2" borderId="0" xfId="0" applyNumberFormat="1" applyFont="1" applyFill="1" applyBorder="1"/>
    <xf numFmtId="0" fontId="9" fillId="2" borderId="0" xfId="0" applyFont="1" applyFill="1" applyBorder="1" applyAlignment="1">
      <alignment horizontal="left" vertical="center"/>
    </xf>
    <xf numFmtId="0" fontId="0" fillId="2" borderId="0" xfId="0" applyFont="1" applyFill="1" applyBorder="1" applyAlignment="1"/>
    <xf numFmtId="0" fontId="5" fillId="2" borderId="0" xfId="0" applyFont="1" applyFill="1" applyAlignment="1"/>
    <xf numFmtId="0" fontId="6" fillId="2" borderId="4" xfId="0" applyFont="1" applyFill="1" applyBorder="1" applyAlignment="1">
      <alignment horizontal="right"/>
    </xf>
    <xf numFmtId="0" fontId="5" fillId="2" borderId="0" xfId="0" applyFont="1" applyFill="1" applyAlignment="1">
      <alignment horizontal="right"/>
    </xf>
    <xf numFmtId="0" fontId="5" fillId="2" borderId="0" xfId="0" applyNumberFormat="1" applyFont="1" applyFill="1" applyBorder="1"/>
    <xf numFmtId="164" fontId="5" fillId="2" borderId="0" xfId="1" applyNumberFormat="1" applyFont="1" applyFill="1"/>
    <xf numFmtId="0" fontId="5" fillId="2" borderId="0" xfId="0" applyFont="1" applyFill="1" applyBorder="1" applyAlignment="1">
      <alignment horizontal="left"/>
    </xf>
    <xf numFmtId="0" fontId="10" fillId="2" borderId="0" xfId="0" applyFont="1" applyFill="1" applyBorder="1" applyAlignment="1">
      <alignment horizontal="right" wrapText="1"/>
    </xf>
    <xf numFmtId="0" fontId="6" fillId="2" borderId="0" xfId="0" applyFont="1" applyFill="1" applyAlignment="1">
      <alignment horizontal="right" vertical="center"/>
    </xf>
    <xf numFmtId="0" fontId="12" fillId="2" borderId="0" xfId="0" applyFont="1" applyFill="1" applyBorder="1" applyAlignment="1"/>
    <xf numFmtId="0" fontId="12" fillId="2" borderId="0" xfId="0" applyNumberFormat="1" applyFont="1" applyFill="1" applyBorder="1"/>
    <xf numFmtId="0" fontId="12" fillId="2" borderId="0" xfId="0" applyFont="1" applyFill="1"/>
    <xf numFmtId="0" fontId="9" fillId="2" borderId="0" xfId="0" applyFont="1" applyFill="1" applyAlignment="1">
      <alignment horizontal="left" vertical="center" wrapText="1"/>
    </xf>
    <xf numFmtId="0" fontId="5" fillId="2" borderId="0" xfId="0" applyFont="1" applyFill="1" applyAlignment="1">
      <alignment horizontal="center"/>
    </xf>
    <xf numFmtId="0" fontId="5" fillId="2" borderId="0" xfId="0" applyFont="1" applyFill="1" applyBorder="1" applyAlignment="1">
      <alignment horizontal="center"/>
    </xf>
    <xf numFmtId="165" fontId="5" fillId="2" borderId="0" xfId="2" applyNumberFormat="1" applyFont="1" applyFill="1" applyBorder="1" applyAlignment="1">
      <alignment horizontal="right"/>
    </xf>
    <xf numFmtId="166" fontId="5" fillId="2" borderId="0" xfId="3" applyNumberFormat="1" applyFont="1" applyFill="1" applyBorder="1" applyAlignment="1">
      <alignment horizontal="right"/>
    </xf>
    <xf numFmtId="165" fontId="5" fillId="2" borderId="0" xfId="0" applyNumberFormat="1" applyFont="1" applyFill="1" applyBorder="1"/>
    <xf numFmtId="0" fontId="10" fillId="2" borderId="0" xfId="0" applyFont="1" applyFill="1" applyBorder="1" applyAlignment="1">
      <alignment horizontal="right"/>
    </xf>
    <xf numFmtId="3" fontId="5" fillId="0" borderId="0" xfId="0" applyNumberFormat="1" applyFont="1" applyFill="1" applyBorder="1" applyAlignment="1"/>
    <xf numFmtId="0" fontId="13" fillId="2" borderId="11" xfId="0" applyFont="1" applyFill="1" applyBorder="1" applyAlignment="1">
      <alignment horizontal="center" vertical="center" wrapText="1"/>
    </xf>
    <xf numFmtId="0" fontId="13" fillId="2" borderId="12" xfId="0" applyFont="1" applyFill="1" applyBorder="1" applyAlignment="1">
      <alignment horizontal="center" vertical="center" wrapText="1"/>
    </xf>
    <xf numFmtId="0" fontId="13" fillId="2" borderId="1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7" fillId="2" borderId="0" xfId="0" applyFont="1" applyFill="1" applyAlignment="1">
      <alignment horizontal="right"/>
    </xf>
    <xf numFmtId="0" fontId="14" fillId="2" borderId="0" xfId="0" applyFont="1" applyFill="1" applyBorder="1" applyAlignment="1">
      <alignment horizontal="center" vertical="center" wrapText="1"/>
    </xf>
    <xf numFmtId="0" fontId="7" fillId="2" borderId="0" xfId="0" applyFont="1" applyFill="1"/>
    <xf numFmtId="0" fontId="13" fillId="2" borderId="0" xfId="0" applyFont="1" applyFill="1" applyAlignment="1">
      <alignment horizontal="center" vertical="center"/>
    </xf>
    <xf numFmtId="164" fontId="5" fillId="4" borderId="14" xfId="1" applyNumberFormat="1" applyFont="1" applyFill="1" applyBorder="1"/>
    <xf numFmtId="164" fontId="5" fillId="4" borderId="15" xfId="1" applyNumberFormat="1" applyFont="1" applyFill="1" applyBorder="1"/>
    <xf numFmtId="164" fontId="5" fillId="4" borderId="16" xfId="1" applyNumberFormat="1" applyFont="1" applyFill="1" applyBorder="1"/>
    <xf numFmtId="164" fontId="5" fillId="4" borderId="17" xfId="1" applyNumberFormat="1" applyFont="1" applyFill="1" applyBorder="1"/>
    <xf numFmtId="164" fontId="5" fillId="4" borderId="18" xfId="1" applyNumberFormat="1" applyFont="1" applyFill="1" applyBorder="1"/>
    <xf numFmtId="164" fontId="5" fillId="4" borderId="19" xfId="1" applyNumberFormat="1" applyFont="1" applyFill="1" applyBorder="1"/>
    <xf numFmtId="164" fontId="5" fillId="4" borderId="11" xfId="1" applyNumberFormat="1" applyFont="1" applyFill="1" applyBorder="1"/>
    <xf numFmtId="164" fontId="5" fillId="4" borderId="12" xfId="1" applyNumberFormat="1" applyFont="1" applyFill="1" applyBorder="1"/>
    <xf numFmtId="164" fontId="5" fillId="4" borderId="13" xfId="1" applyNumberFormat="1" applyFont="1" applyFill="1" applyBorder="1"/>
    <xf numFmtId="0" fontId="7" fillId="2" borderId="0" xfId="0" applyFont="1" applyFill="1" applyBorder="1" applyAlignment="1">
      <alignment horizontal="center"/>
    </xf>
    <xf numFmtId="0" fontId="17" fillId="0" borderId="0" xfId="0" applyFont="1" applyAlignment="1">
      <alignment wrapText="1"/>
    </xf>
    <xf numFmtId="0" fontId="17" fillId="2" borderId="0" xfId="0" applyFont="1" applyFill="1"/>
    <xf numFmtId="0" fontId="5" fillId="2" borderId="0" xfId="0" applyFont="1" applyFill="1" applyAlignment="1">
      <alignment wrapText="1"/>
    </xf>
    <xf numFmtId="0" fontId="18" fillId="2" borderId="0" xfId="0" applyFont="1" applyFill="1" applyAlignment="1">
      <alignment horizontal="right"/>
    </xf>
    <xf numFmtId="0" fontId="10" fillId="3" borderId="2" xfId="0" applyFont="1" applyFill="1" applyBorder="1" applyAlignment="1">
      <alignment horizontal="right"/>
    </xf>
    <xf numFmtId="164" fontId="5" fillId="3" borderId="20" xfId="1" applyNumberFormat="1" applyFont="1" applyFill="1" applyBorder="1"/>
    <xf numFmtId="164" fontId="5" fillId="3" borderId="15" xfId="1" applyNumberFormat="1" applyFont="1" applyFill="1" applyBorder="1"/>
    <xf numFmtId="164" fontId="5" fillId="3" borderId="16" xfId="1" applyNumberFormat="1" applyFont="1" applyFill="1" applyBorder="1"/>
    <xf numFmtId="164" fontId="5" fillId="3" borderId="21" xfId="1" applyNumberFormat="1" applyFont="1" applyFill="1" applyBorder="1"/>
    <xf numFmtId="164" fontId="5" fillId="3" borderId="22" xfId="1" applyNumberFormat="1" applyFont="1" applyFill="1" applyBorder="1"/>
    <xf numFmtId="164" fontId="5" fillId="3" borderId="23" xfId="1" applyNumberFormat="1" applyFont="1" applyFill="1" applyBorder="1"/>
    <xf numFmtId="0" fontId="7" fillId="3" borderId="3" xfId="0" applyFont="1" applyFill="1" applyBorder="1"/>
    <xf numFmtId="0" fontId="5" fillId="2" borderId="24" xfId="0" applyFont="1" applyFill="1" applyBorder="1"/>
    <xf numFmtId="0" fontId="19" fillId="3" borderId="25" xfId="0" applyFont="1" applyFill="1" applyBorder="1"/>
    <xf numFmtId="164" fontId="20" fillId="3" borderId="14" xfId="1" applyNumberFormat="1" applyFont="1" applyFill="1" applyBorder="1" applyAlignment="1">
      <alignment horizontal="center"/>
    </xf>
    <xf numFmtId="164" fontId="20" fillId="3" borderId="26" xfId="1" applyNumberFormat="1" applyFont="1" applyFill="1" applyBorder="1" applyAlignment="1">
      <alignment horizontal="center"/>
    </xf>
    <xf numFmtId="0" fontId="7" fillId="3" borderId="25" xfId="0" applyFont="1" applyFill="1" applyBorder="1"/>
    <xf numFmtId="164" fontId="5" fillId="3" borderId="26" xfId="1" applyNumberFormat="1" applyFont="1" applyFill="1" applyBorder="1"/>
    <xf numFmtId="0" fontId="5" fillId="2" borderId="0" xfId="6" applyFont="1" applyFill="1" applyBorder="1"/>
    <xf numFmtId="0" fontId="4" fillId="2" borderId="0" xfId="6" applyFont="1" applyFill="1" applyBorder="1" applyAlignment="1"/>
    <xf numFmtId="0" fontId="5" fillId="2" borderId="0" xfId="6" applyFont="1" applyFill="1"/>
    <xf numFmtId="0" fontId="7" fillId="2" borderId="0" xfId="6" applyFont="1" applyFill="1" applyBorder="1" applyAlignment="1"/>
    <xf numFmtId="0" fontId="7" fillId="2" borderId="0" xfId="6" applyFont="1" applyFill="1" applyBorder="1" applyAlignment="1">
      <alignment horizontal="right"/>
    </xf>
    <xf numFmtId="0" fontId="5" fillId="2" borderId="0" xfId="6" applyFont="1" applyFill="1" applyBorder="1" applyAlignment="1">
      <alignment horizontal="right"/>
    </xf>
    <xf numFmtId="0" fontId="8" fillId="2" borderId="0" xfId="6" applyFont="1" applyFill="1" applyBorder="1"/>
    <xf numFmtId="0" fontId="5" fillId="2" borderId="0" xfId="6" applyFont="1" applyFill="1" applyAlignment="1">
      <alignment horizontal="right"/>
    </xf>
    <xf numFmtId="0" fontId="7" fillId="2" borderId="29" xfId="6" applyFont="1" applyFill="1" applyBorder="1" applyAlignment="1">
      <alignment horizontal="center" wrapText="1"/>
    </xf>
    <xf numFmtId="164" fontId="7" fillId="5" borderId="29" xfId="7" applyNumberFormat="1" applyFont="1" applyFill="1" applyBorder="1" applyAlignment="1">
      <alignment horizontal="right"/>
    </xf>
    <xf numFmtId="0" fontId="5" fillId="2" borderId="9" xfId="6" applyFont="1" applyFill="1" applyBorder="1"/>
    <xf numFmtId="0" fontId="7" fillId="2" borderId="26" xfId="6" applyFont="1" applyFill="1" applyBorder="1" applyAlignment="1">
      <alignment horizontal="right"/>
    </xf>
    <xf numFmtId="0" fontId="7" fillId="2" borderId="30" xfId="6" applyFont="1" applyFill="1" applyBorder="1" applyAlignment="1">
      <alignment horizontal="center" wrapText="1"/>
    </xf>
    <xf numFmtId="0" fontId="10" fillId="2" borderId="25" xfId="6" applyFont="1" applyFill="1" applyBorder="1" applyAlignment="1" applyProtection="1">
      <alignment horizontal="right"/>
    </xf>
    <xf numFmtId="164" fontId="5" fillId="3" borderId="26" xfId="7" applyNumberFormat="1" applyFont="1" applyFill="1" applyBorder="1" applyAlignment="1">
      <alignment horizontal="center"/>
    </xf>
    <xf numFmtId="164" fontId="5" fillId="3" borderId="22" xfId="7" applyNumberFormat="1" applyFont="1" applyFill="1" applyBorder="1" applyAlignment="1">
      <alignment horizontal="center"/>
    </xf>
    <xf numFmtId="37" fontId="5" fillId="3" borderId="26" xfId="7" applyNumberFormat="1" applyFont="1" applyFill="1" applyBorder="1" applyAlignment="1">
      <alignment horizontal="right"/>
    </xf>
    <xf numFmtId="0" fontId="5" fillId="2" borderId="25" xfId="6" applyFont="1" applyFill="1" applyBorder="1" applyAlignment="1">
      <alignment horizontal="right"/>
    </xf>
    <xf numFmtId="164" fontId="5" fillId="3" borderId="26" xfId="6" applyNumberFormat="1" applyFont="1" applyFill="1" applyBorder="1" applyAlignment="1">
      <alignment horizontal="center"/>
    </xf>
    <xf numFmtId="0" fontId="7" fillId="3" borderId="25" xfId="6" applyFont="1" applyFill="1" applyBorder="1"/>
    <xf numFmtId="0" fontId="5" fillId="2" borderId="25" xfId="6" applyFont="1" applyFill="1" applyBorder="1" applyAlignment="1">
      <alignment horizontal="right" wrapText="1"/>
    </xf>
    <xf numFmtId="167" fontId="24" fillId="6" borderId="31" xfId="6" applyNumberFormat="1" applyFont="1" applyFill="1" applyBorder="1" applyAlignment="1">
      <alignment horizontal="center"/>
    </xf>
    <xf numFmtId="167" fontId="24" fillId="6" borderId="32" xfId="6" applyNumberFormat="1" applyFont="1" applyFill="1" applyBorder="1" applyAlignment="1">
      <alignment horizontal="center"/>
    </xf>
    <xf numFmtId="0" fontId="7" fillId="3" borderId="25" xfId="6" applyFont="1" applyFill="1" applyBorder="1" applyAlignment="1">
      <alignment horizontal="right" vertical="center" wrapText="1"/>
    </xf>
    <xf numFmtId="167" fontId="5" fillId="6" borderId="31" xfId="6" applyNumberFormat="1" applyFont="1" applyFill="1" applyBorder="1" applyAlignment="1">
      <alignment horizontal="center"/>
    </xf>
    <xf numFmtId="0" fontId="7" fillId="3" borderId="25" xfId="6" applyFont="1" applyFill="1" applyBorder="1" applyAlignment="1">
      <alignment vertical="center" wrapText="1"/>
    </xf>
    <xf numFmtId="167" fontId="5" fillId="6" borderId="33" xfId="6" applyNumberFormat="1" applyFont="1" applyFill="1" applyBorder="1" applyAlignment="1">
      <alignment horizontal="center"/>
    </xf>
    <xf numFmtId="167" fontId="5" fillId="6" borderId="34" xfId="6" applyNumberFormat="1" applyFont="1" applyFill="1" applyBorder="1" applyAlignment="1">
      <alignment horizontal="center"/>
    </xf>
    <xf numFmtId="0" fontId="7" fillId="2" borderId="35" xfId="6" applyFont="1" applyFill="1" applyBorder="1"/>
    <xf numFmtId="164" fontId="7" fillId="4" borderId="17" xfId="6" applyNumberFormat="1" applyFont="1" applyFill="1" applyBorder="1" applyAlignment="1">
      <alignment horizontal="center"/>
    </xf>
    <xf numFmtId="0" fontId="7" fillId="2" borderId="0" xfId="6" applyFont="1" applyFill="1" applyBorder="1"/>
    <xf numFmtId="164" fontId="7" fillId="2" borderId="0" xfId="6" applyNumberFormat="1" applyFont="1" applyFill="1" applyBorder="1" applyAlignment="1">
      <alignment horizontal="center"/>
    </xf>
    <xf numFmtId="164" fontId="7" fillId="2" borderId="0" xfId="7" applyNumberFormat="1" applyFont="1" applyFill="1" applyBorder="1" applyAlignment="1">
      <alignment horizontal="center"/>
    </xf>
    <xf numFmtId="0" fontId="7" fillId="4" borderId="7" xfId="6" applyFont="1" applyFill="1" applyBorder="1" applyAlignment="1">
      <alignment horizontal="left"/>
    </xf>
    <xf numFmtId="0" fontId="7" fillId="2" borderId="0" xfId="6" applyFont="1" applyFill="1" applyBorder="1" applyAlignment="1">
      <alignment horizontal="left"/>
    </xf>
    <xf numFmtId="0" fontId="5" fillId="2" borderId="0" xfId="6" applyFont="1" applyFill="1" applyAlignment="1">
      <alignment vertical="top"/>
    </xf>
    <xf numFmtId="0" fontId="7" fillId="0" borderId="0" xfId="6" applyFont="1" applyFill="1" applyBorder="1" applyAlignment="1">
      <alignment wrapText="1"/>
    </xf>
    <xf numFmtId="0" fontId="5" fillId="0" borderId="0" xfId="6" applyFont="1" applyFill="1" applyBorder="1" applyAlignment="1">
      <alignment wrapText="1"/>
    </xf>
    <xf numFmtId="0" fontId="25" fillId="2" borderId="0" xfId="6" applyFont="1" applyFill="1" applyBorder="1" applyAlignment="1">
      <alignment horizontal="left"/>
    </xf>
    <xf numFmtId="0" fontId="7" fillId="2" borderId="0" xfId="6" applyFont="1" applyFill="1"/>
    <xf numFmtId="0" fontId="5" fillId="2" borderId="27" xfId="6" applyFont="1" applyFill="1" applyBorder="1" applyAlignment="1"/>
    <xf numFmtId="0" fontId="7" fillId="3" borderId="2" xfId="6" applyFont="1" applyFill="1" applyBorder="1" applyAlignment="1">
      <alignment horizontal="left"/>
    </xf>
    <xf numFmtId="49" fontId="8" fillId="3" borderId="3" xfId="6" applyNumberFormat="1" applyFont="1" applyFill="1" applyBorder="1" applyAlignment="1">
      <alignment horizontal="left"/>
    </xf>
    <xf numFmtId="0" fontId="5" fillId="3" borderId="3" xfId="6" applyFont="1" applyFill="1" applyBorder="1" applyAlignment="1">
      <alignment horizontal="left"/>
    </xf>
    <xf numFmtId="0" fontId="7" fillId="3" borderId="3" xfId="6" applyFont="1" applyFill="1" applyBorder="1" applyAlignment="1">
      <alignment horizontal="left"/>
    </xf>
    <xf numFmtId="0" fontId="11" fillId="3" borderId="5" xfId="4" applyFill="1" applyBorder="1" applyAlignment="1" applyProtection="1">
      <alignment horizontal="left"/>
    </xf>
    <xf numFmtId="0" fontId="5" fillId="3" borderId="5" xfId="6" applyFont="1" applyFill="1" applyBorder="1" applyAlignment="1">
      <alignment horizontal="left"/>
    </xf>
    <xf numFmtId="0" fontId="7" fillId="4" borderId="7" xfId="6" applyFont="1" applyFill="1" applyBorder="1" applyAlignment="1">
      <alignment horizontal="left"/>
    </xf>
    <xf numFmtId="0" fontId="1" fillId="0" borderId="7" xfId="6" applyBorder="1" applyAlignment="1">
      <alignment horizontal="left"/>
    </xf>
    <xf numFmtId="0" fontId="7" fillId="2" borderId="0" xfId="6" applyFont="1" applyFill="1" applyBorder="1" applyAlignment="1">
      <alignment horizontal="center"/>
    </xf>
    <xf numFmtId="0" fontId="7" fillId="2" borderId="28" xfId="6" applyFont="1" applyFill="1" applyBorder="1" applyAlignment="1">
      <alignment horizontal="center"/>
    </xf>
    <xf numFmtId="0" fontId="7" fillId="2" borderId="27" xfId="6" applyFont="1" applyFill="1" applyBorder="1" applyAlignment="1"/>
    <xf numFmtId="0" fontId="7" fillId="2" borderId="0" xfId="6" applyFont="1" applyFill="1" applyBorder="1" applyAlignment="1">
      <alignment vertical="top" wrapText="1"/>
    </xf>
    <xf numFmtId="0" fontId="7" fillId="0" borderId="0" xfId="6" applyFont="1" applyFill="1" applyBorder="1" applyAlignment="1">
      <alignment wrapText="1"/>
    </xf>
    <xf numFmtId="0" fontId="5" fillId="3" borderId="5" xfId="0" applyFont="1" applyFill="1" applyBorder="1" applyAlignment="1"/>
    <xf numFmtId="0" fontId="7" fillId="3" borderId="2" xfId="0" applyFont="1" applyFill="1" applyBorder="1" applyAlignment="1">
      <alignment horizontal="left"/>
    </xf>
    <xf numFmtId="0" fontId="7" fillId="3" borderId="2" xfId="0" applyFont="1" applyFill="1" applyBorder="1" applyAlignment="1"/>
    <xf numFmtId="0" fontId="7" fillId="2" borderId="0" xfId="0" applyFont="1" applyFill="1" applyBorder="1" applyAlignment="1">
      <alignment horizontal="center"/>
    </xf>
    <xf numFmtId="14" fontId="5" fillId="3" borderId="3" xfId="0" applyNumberFormat="1" applyFont="1" applyFill="1" applyBorder="1" applyAlignment="1">
      <alignment horizontal="left"/>
    </xf>
    <xf numFmtId="0" fontId="5" fillId="3" borderId="3" xfId="0" applyFont="1" applyFill="1" applyBorder="1" applyAlignment="1"/>
    <xf numFmtId="0" fontId="5" fillId="3" borderId="3" xfId="0" applyFont="1" applyFill="1" applyBorder="1" applyAlignment="1">
      <alignment horizontal="left"/>
    </xf>
    <xf numFmtId="0" fontId="7" fillId="2" borderId="6" xfId="0" applyFont="1" applyFill="1" applyBorder="1" applyAlignment="1">
      <alignment horizontal="center"/>
    </xf>
    <xf numFmtId="0" fontId="7" fillId="2" borderId="7" xfId="0" applyFont="1" applyFill="1" applyBorder="1" applyAlignment="1">
      <alignment horizontal="center"/>
    </xf>
    <xf numFmtId="0" fontId="7" fillId="2" borderId="8" xfId="0" applyFont="1" applyFill="1" applyBorder="1" applyAlignment="1">
      <alignment horizontal="center"/>
    </xf>
    <xf numFmtId="0" fontId="7" fillId="0" borderId="6" xfId="0" applyFont="1" applyBorder="1" applyAlignment="1">
      <alignment horizontal="center" wrapText="1"/>
    </xf>
    <xf numFmtId="0" fontId="7" fillId="0" borderId="7" xfId="0" applyFont="1" applyBorder="1" applyAlignment="1">
      <alignment horizontal="center" wrapText="1"/>
    </xf>
    <xf numFmtId="0" fontId="7" fillId="0" borderId="8" xfId="0" applyFont="1" applyBorder="1" applyAlignment="1">
      <alignment horizontal="center" wrapText="1"/>
    </xf>
    <xf numFmtId="0" fontId="10" fillId="2" borderId="0" xfId="0" applyFont="1" applyFill="1" applyBorder="1" applyAlignment="1">
      <alignment horizontal="right" wrapText="1"/>
    </xf>
    <xf numFmtId="3" fontId="5" fillId="3" borderId="9" xfId="0" applyNumberFormat="1" applyFont="1" applyFill="1" applyBorder="1" applyAlignment="1"/>
    <xf numFmtId="3" fontId="5" fillId="3" borderId="3" xfId="0" applyNumberFormat="1" applyFont="1" applyFill="1" applyBorder="1" applyAlignment="1"/>
    <xf numFmtId="3" fontId="5" fillId="4" borderId="3" xfId="0" applyNumberFormat="1" applyFont="1" applyFill="1" applyBorder="1" applyAlignment="1"/>
    <xf numFmtId="9" fontId="10" fillId="4" borderId="3" xfId="0" applyNumberFormat="1" applyFont="1" applyFill="1" applyBorder="1" applyAlignment="1"/>
    <xf numFmtId="0" fontId="7" fillId="4" borderId="14" xfId="0" applyFont="1" applyFill="1" applyBorder="1" applyAlignment="1">
      <alignment horizontal="center"/>
    </xf>
    <xf numFmtId="0" fontId="5" fillId="0" borderId="15" xfId="0" applyFont="1" applyBorder="1" applyAlignment="1"/>
    <xf numFmtId="0" fontId="5" fillId="0" borderId="16" xfId="0" applyFont="1" applyBorder="1" applyAlignment="1"/>
    <xf numFmtId="0" fontId="7" fillId="2" borderId="17" xfId="0" applyFont="1" applyFill="1" applyBorder="1" applyAlignment="1">
      <alignment horizontal="center"/>
    </xf>
    <xf numFmtId="0" fontId="5" fillId="2" borderId="18" xfId="0" applyFont="1" applyFill="1" applyBorder="1" applyAlignment="1">
      <alignment horizontal="center"/>
    </xf>
    <xf numFmtId="0" fontId="5" fillId="2" borderId="19" xfId="0" applyFont="1" applyFill="1" applyBorder="1" applyAlignment="1">
      <alignment horizontal="center"/>
    </xf>
    <xf numFmtId="0" fontId="10" fillId="2" borderId="0" xfId="0" applyFont="1" applyFill="1" applyBorder="1" applyAlignment="1">
      <alignment horizontal="right"/>
    </xf>
    <xf numFmtId="3" fontId="5" fillId="4" borderId="10" xfId="0" applyNumberFormat="1" applyFont="1" applyFill="1" applyBorder="1" applyAlignment="1"/>
    <xf numFmtId="0" fontId="9" fillId="2" borderId="0" xfId="0" applyFont="1" applyFill="1" applyAlignment="1">
      <alignment horizontal="left" wrapText="1"/>
    </xf>
    <xf numFmtId="0" fontId="5" fillId="0" borderId="0" xfId="0" applyFont="1" applyAlignment="1"/>
    <xf numFmtId="0" fontId="9" fillId="2" borderId="0" xfId="0" applyFont="1" applyFill="1" applyAlignment="1">
      <alignment horizontal="left" vertical="center" wrapText="1"/>
    </xf>
    <xf numFmtId="0" fontId="0" fillId="2" borderId="0" xfId="0" applyFill="1" applyAlignment="1">
      <alignment wrapText="1"/>
    </xf>
  </cellXfs>
  <cellStyles count="8">
    <cellStyle name="Comma" xfId="1" builtinId="3"/>
    <cellStyle name="Comma 2" xfId="7"/>
    <cellStyle name="Currency" xfId="2" builtinId="4"/>
    <cellStyle name="Hyperlink" xfId="4" builtinId="8"/>
    <cellStyle name="Normal" xfId="0" builtinId="0"/>
    <cellStyle name="Normal 2" xfId="5"/>
    <cellStyle name="Normal 3" xfId="6"/>
    <cellStyle name="Percent" xfId="3"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oneCellAnchor>
    <xdr:from>
      <xdr:col>0</xdr:col>
      <xdr:colOff>38100</xdr:colOff>
      <xdr:row>55</xdr:row>
      <xdr:rowOff>120015</xdr:rowOff>
    </xdr:from>
    <xdr:ext cx="6134100" cy="2594610"/>
    <xdr:sp macro="" textlink="">
      <xdr:nvSpPr>
        <xdr:cNvPr id="2" name="TextBox 1"/>
        <xdr:cNvSpPr txBox="1"/>
      </xdr:nvSpPr>
      <xdr:spPr>
        <a:xfrm>
          <a:off x="38100" y="11940540"/>
          <a:ext cx="6134100" cy="2594610"/>
        </a:xfrm>
        <a:prstGeom prst="rect">
          <a:avLst/>
        </a:prstGeom>
        <a:solidFill>
          <a:schemeClr val="bg1">
            <a:lumMod val="9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a:solidFill>
                <a:schemeClr val="tx1"/>
              </a:solidFill>
              <a:latin typeface="+mn-lt"/>
              <a:ea typeface="+mn-ea"/>
              <a:cs typeface="+mn-cs"/>
            </a:rPr>
            <a:t>Commercial and Industrial customers are not tracked separately and aretherefore listed under "Commercial." </a:t>
          </a:r>
        </a:p>
        <a:p>
          <a:endParaRPr lang="en-US" sz="1100">
            <a:solidFill>
              <a:schemeClr val="tx1"/>
            </a:solidFill>
            <a:latin typeface="+mn-lt"/>
            <a:ea typeface="+mn-ea"/>
            <a:cs typeface="+mn-cs"/>
          </a:endParaRPr>
        </a:p>
        <a:p>
          <a:r>
            <a:rPr lang="en-US" sz="1100">
              <a:solidFill>
                <a:schemeClr val="tx1"/>
              </a:solidFill>
              <a:latin typeface="+mn-lt"/>
              <a:ea typeface="+mn-ea"/>
              <a:cs typeface="+mn-cs"/>
            </a:rPr>
            <a:t>Distribution Efficiency expenditures occurred in 2012 as part of the Company’s Smart Grid Initiative. The savings achieved in 2013 will be evaluated and reported at the end of the 2012-2013 biennium. </a:t>
          </a:r>
        </a:p>
        <a:p>
          <a:endParaRPr lang="en-US" sz="1100">
            <a:solidFill>
              <a:schemeClr val="tx1"/>
            </a:solidFill>
            <a:latin typeface="+mn-lt"/>
            <a:ea typeface="+mn-ea"/>
            <a:cs typeface="+mn-cs"/>
          </a:endParaRPr>
        </a:p>
        <a:p>
          <a:r>
            <a:rPr lang="en-US" sz="1100">
              <a:solidFill>
                <a:schemeClr val="tx1"/>
              </a:solidFill>
              <a:latin typeface="+mn-lt"/>
              <a:ea typeface="+mn-ea"/>
              <a:cs typeface="+mn-cs"/>
            </a:rPr>
            <a:t>NEEA savings will be determined and reported on a biennial basis at the end of the 2012-2013 biennium. </a:t>
          </a:r>
        </a:p>
        <a:p>
          <a:endParaRPr lang="en-US" sz="1100">
            <a:solidFill>
              <a:schemeClr val="tx1"/>
            </a:solidFill>
            <a:latin typeface="+mn-lt"/>
            <a:ea typeface="+mn-ea"/>
            <a:cs typeface="+mn-cs"/>
          </a:endParaRPr>
        </a:p>
        <a:p>
          <a:r>
            <a:rPr lang="en-US" sz="1100">
              <a:solidFill>
                <a:schemeClr val="tx1"/>
              </a:solidFill>
              <a:latin typeface="+mn-lt"/>
              <a:ea typeface="+mn-ea"/>
              <a:cs typeface="+mn-cs"/>
            </a:rPr>
            <a:t>General expenditures are not</a:t>
          </a:r>
          <a:r>
            <a:rPr lang="en-US" sz="1100" baseline="0">
              <a:solidFill>
                <a:schemeClr val="tx1"/>
              </a:solidFill>
              <a:latin typeface="+mn-lt"/>
              <a:ea typeface="+mn-ea"/>
              <a:cs typeface="+mn-cs"/>
            </a:rPr>
            <a:t> </a:t>
          </a:r>
          <a:r>
            <a:rPr lang="en-US" sz="1100">
              <a:solidFill>
                <a:schemeClr val="tx1"/>
              </a:solidFill>
              <a:latin typeface="+mn-lt"/>
              <a:ea typeface="+mn-ea"/>
              <a:cs typeface="+mn-cs"/>
            </a:rPr>
            <a:t>applied to a specific</a:t>
          </a:r>
          <a:r>
            <a:rPr lang="en-US" sz="1100" baseline="0">
              <a:solidFill>
                <a:schemeClr val="tx1"/>
              </a:solidFill>
              <a:latin typeface="+mn-lt"/>
              <a:ea typeface="+mn-ea"/>
              <a:cs typeface="+mn-cs"/>
            </a:rPr>
            <a:t> sector</a:t>
          </a:r>
          <a:r>
            <a:rPr lang="en-US" sz="1100">
              <a:solidFill>
                <a:schemeClr val="tx1"/>
              </a:solidFill>
              <a:latin typeface="+mn-lt"/>
              <a:ea typeface="+mn-ea"/>
              <a:cs typeface="+mn-cs"/>
            </a:rPr>
            <a:t>. </a:t>
          </a:r>
        </a:p>
        <a:p>
          <a:endParaRPr lang="en-US" sz="1100">
            <a:solidFill>
              <a:schemeClr val="tx1"/>
            </a:solidFill>
            <a:latin typeface="+mn-lt"/>
            <a:ea typeface="+mn-ea"/>
            <a:cs typeface="+mn-cs"/>
          </a:endParaRPr>
        </a:p>
        <a:p>
          <a:r>
            <a:rPr lang="en-US" sz="1100">
              <a:solidFill>
                <a:schemeClr val="tx1"/>
              </a:solidFill>
              <a:latin typeface="+mn-lt"/>
              <a:ea typeface="+mn-ea"/>
              <a:cs typeface="+mn-cs"/>
            </a:rPr>
            <a:t>Avista's evaluation, measurement and verification (EM&amp;V) was performed by a contracted third party to calculate the verified energy savings in accordance with the Commission’s Order.  The Company’s 2012 Annual Demand Side Management (DSM) Report (provided under separate cover) provides more data regarding Avista's 2012 programs and results.</a:t>
          </a:r>
        </a:p>
        <a:p>
          <a:endParaRPr lang="en-US"/>
        </a:p>
      </xdr:txBody>
    </xdr:sp>
    <xdr:clientData/>
  </xdr:oneCellAnchor>
  <xdr:oneCellAnchor>
    <xdr:from>
      <xdr:col>0</xdr:col>
      <xdr:colOff>45720</xdr:colOff>
      <xdr:row>37</xdr:row>
      <xdr:rowOff>228601</xdr:rowOff>
    </xdr:from>
    <xdr:ext cx="6183630" cy="2533650"/>
    <xdr:sp macro="" textlink="">
      <xdr:nvSpPr>
        <xdr:cNvPr id="3" name="TextBox 2"/>
        <xdr:cNvSpPr txBox="1"/>
      </xdr:nvSpPr>
      <xdr:spPr>
        <a:xfrm>
          <a:off x="45720" y="8439151"/>
          <a:ext cx="6183630" cy="2533650"/>
        </a:xfrm>
        <a:prstGeom prst="rect">
          <a:avLst/>
        </a:prstGeom>
        <a:solidFill>
          <a:schemeClr val="bg1">
            <a:lumMod val="9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a:solidFill>
                <a:schemeClr val="tx1"/>
              </a:solidFill>
              <a:latin typeface="+mn-lt"/>
              <a:ea typeface="+mn-ea"/>
              <a:cs typeface="+mn-cs"/>
            </a:rPr>
            <a:t>The Company’s energy efficiency acquisition targets for the 2012-2013 Biennium were based upon a Conservation Potential Assessment (CPA) completed as part of Avista’s 2011 Electric Integrated Resource Plan (IRP) by a third-party consultant applying methodologies consistent with the Northwest Power and Conservation Council’s (NWPCC) Sixth Power Plan.  </a:t>
          </a:r>
        </a:p>
        <a:p>
          <a:endParaRPr lang="en-US" sz="1100">
            <a:solidFill>
              <a:schemeClr val="tx1"/>
            </a:solidFill>
            <a:latin typeface="+mn-lt"/>
            <a:ea typeface="+mn-ea"/>
            <a:cs typeface="+mn-cs"/>
          </a:endParaRPr>
        </a:p>
        <a:p>
          <a:r>
            <a:rPr lang="en-US" sz="1100">
              <a:solidFill>
                <a:schemeClr val="tx1"/>
              </a:solidFill>
              <a:latin typeface="+mn-lt"/>
              <a:ea typeface="+mn-ea"/>
              <a:cs typeface="+mn-cs"/>
            </a:rPr>
            <a:t>Avista's 2012-2013 targets were approved in Order No. 01, Docket No. UE-111882, by the Washington Utilities and Transportation Commission (UTC) on February 10, 2012. Avista's targets were heard at the UTC’s open meetings on December 15, 2011 and February 10, 2012.  The Commission Order provides procedural and substantive background and detail, the web link to the documents is as follows: </a:t>
          </a:r>
          <a:r>
            <a:rPr lang="en-US" sz="1100" u="sng">
              <a:solidFill>
                <a:schemeClr val="tx1"/>
              </a:solidFill>
              <a:latin typeface="+mn-lt"/>
              <a:ea typeface="+mn-ea"/>
              <a:cs typeface="+mn-cs"/>
              <a:hlinkClick xmlns:r="http://schemas.openxmlformats.org/officeDocument/2006/relationships" r:id=""/>
            </a:rPr>
            <a:t>http://www.utc.wa.gov/docs/Pages/DocketLookup.aspx?FilingID=111882</a:t>
          </a:r>
          <a:r>
            <a:rPr lang="en-US" sz="1100">
              <a:solidFill>
                <a:schemeClr val="tx1"/>
              </a:solidFill>
              <a:latin typeface="+mn-lt"/>
              <a:ea typeface="+mn-ea"/>
              <a:cs typeface="+mn-cs"/>
            </a:rPr>
            <a:t>. </a:t>
          </a:r>
        </a:p>
        <a:p>
          <a:endParaRPr lang="en-US" sz="1100">
            <a:solidFill>
              <a:schemeClr val="tx1"/>
            </a:solidFill>
            <a:latin typeface="+mn-lt"/>
            <a:ea typeface="+mn-ea"/>
            <a:cs typeface="+mn-cs"/>
          </a:endParaRPr>
        </a:p>
        <a:p>
          <a:r>
            <a:rPr lang="en-US" sz="1100">
              <a:solidFill>
                <a:schemeClr val="tx1"/>
              </a:solidFill>
              <a:latin typeface="+mn-lt"/>
              <a:ea typeface="+mn-ea"/>
              <a:cs typeface="+mn-cs"/>
            </a:rPr>
            <a:t>The Company commited to a range of acquisition rather than a point estimate in recognition of the uncertainties inherent in the estimation process. Avista is reporting the low-range number herein,</a:t>
          </a:r>
          <a:r>
            <a:rPr lang="en-US" sz="1100" baseline="0">
              <a:solidFill>
                <a:schemeClr val="tx1"/>
              </a:solidFill>
              <a:latin typeface="+mn-lt"/>
              <a:ea typeface="+mn-ea"/>
              <a:cs typeface="+mn-cs"/>
            </a:rPr>
            <a:t> </a:t>
          </a:r>
          <a:r>
            <a:rPr lang="en-US" sz="1100">
              <a:solidFill>
                <a:schemeClr val="tx1"/>
              </a:solidFill>
              <a:latin typeface="+mn-lt"/>
              <a:ea typeface="+mn-ea"/>
              <a:cs typeface="+mn-cs"/>
            </a:rPr>
            <a:t>consistent with RCW 19.285 and WAC 480-109.</a:t>
          </a:r>
          <a:endParaRPr lang="en-US"/>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1</xdr:col>
      <xdr:colOff>0</xdr:colOff>
      <xdr:row>73</xdr:row>
      <xdr:rowOff>0</xdr:rowOff>
    </xdr:from>
    <xdr:to>
      <xdr:col>5</xdr:col>
      <xdr:colOff>619108</xdr:colOff>
      <xdr:row>84</xdr:row>
      <xdr:rowOff>38100</xdr:rowOff>
    </xdr:to>
    <xdr:sp macro="" textlink="">
      <xdr:nvSpPr>
        <xdr:cNvPr id="2" name="TextBox 1"/>
        <xdr:cNvSpPr txBox="1"/>
      </xdr:nvSpPr>
      <xdr:spPr>
        <a:xfrm>
          <a:off x="180975" y="15154275"/>
          <a:ext cx="5400658" cy="1933575"/>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100" b="0" i="0">
              <a:solidFill>
                <a:schemeClr val="dk1"/>
              </a:solidFill>
              <a:latin typeface="+mn-lt"/>
              <a:ea typeface="+mn-ea"/>
              <a:cs typeface="+mn-cs"/>
            </a:rPr>
            <a:t>In 2008, Avista purchased 50,000 renewable energy certificates per year generated from the Stateline Wind Project for the 2012 through 2015 period to comply with RCW 19.285 requirements.  The renewable energy certificates for 2012 through 2014 have been sold because they were determined to be surplus of the Company’s needs in 2011 because of the acquisition of the Palouse Wind Power Purchase Agreement and decisions concerning the need for reserves for qualifying hydroelectric upgrades. The 2015 renewable energy certificates were not sold since they are eligible to be used for 2016 compliance obligations. </a:t>
          </a:r>
          <a:r>
            <a:rPr lang="en-US" sz="1100">
              <a:solidFill>
                <a:schemeClr val="dk1"/>
              </a:solidFill>
              <a:latin typeface="+mn-lt"/>
              <a:ea typeface="+mn-ea"/>
              <a:cs typeface="+mn-cs"/>
            </a:rPr>
            <a:t> </a:t>
          </a:r>
        </a:p>
        <a:p>
          <a:endParaRPr lang="en-US"/>
        </a:p>
      </xdr:txBody>
    </xdr:sp>
    <xdr:clientData/>
  </xdr:twoCellAnchor>
  <xdr:twoCellAnchor>
    <xdr:from>
      <xdr:col>5</xdr:col>
      <xdr:colOff>904874</xdr:colOff>
      <xdr:row>73</xdr:row>
      <xdr:rowOff>0</xdr:rowOff>
    </xdr:from>
    <xdr:to>
      <xdr:col>12</xdr:col>
      <xdr:colOff>1047749</xdr:colOff>
      <xdr:row>84</xdr:row>
      <xdr:rowOff>38100</xdr:rowOff>
    </xdr:to>
    <xdr:sp macro="" textlink="">
      <xdr:nvSpPr>
        <xdr:cNvPr id="3" name="TextBox 2"/>
        <xdr:cNvSpPr txBox="1"/>
      </xdr:nvSpPr>
      <xdr:spPr>
        <a:xfrm>
          <a:off x="5867399" y="15154275"/>
          <a:ext cx="5819775" cy="1933575"/>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a:t>Palouse Wind</a:t>
          </a:r>
          <a:r>
            <a:rPr lang="en-US" baseline="0"/>
            <a:t> number shows estimated 2013 generation and has been adjusted for completed renewable energy certificate sales, but not pending sales. </a:t>
          </a:r>
          <a:endParaRPr lang="en-US"/>
        </a:p>
      </xdr:txBody>
    </xdr:sp>
    <xdr:clientData/>
  </xdr:twoCellAnchor>
  <xdr:twoCellAnchor>
    <xdr:from>
      <xdr:col>5</xdr:col>
      <xdr:colOff>523874</xdr:colOff>
      <xdr:row>0</xdr:row>
      <xdr:rowOff>161923</xdr:rowOff>
    </xdr:from>
    <xdr:to>
      <xdr:col>11</xdr:col>
      <xdr:colOff>1000125</xdr:colOff>
      <xdr:row>23</xdr:row>
      <xdr:rowOff>57149</xdr:rowOff>
    </xdr:to>
    <xdr:sp macro="" textlink="">
      <xdr:nvSpPr>
        <xdr:cNvPr id="4" name="TextBox 3"/>
        <xdr:cNvSpPr txBox="1"/>
      </xdr:nvSpPr>
      <xdr:spPr>
        <a:xfrm>
          <a:off x="5486399" y="161923"/>
          <a:ext cx="5048251" cy="44291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lang="en-US" sz="1000" b="1">
              <a:solidFill>
                <a:schemeClr val="dk1"/>
              </a:solidFill>
              <a:effectLst/>
              <a:latin typeface="Arial" pitchFamily="34" charset="0"/>
              <a:ea typeface="+mn-ea"/>
              <a:cs typeface="Arial" pitchFamily="34" charset="0"/>
            </a:rPr>
            <a:t>Reporting Year:</a:t>
          </a:r>
          <a:endParaRPr lang="en-US" sz="1000">
            <a:solidFill>
              <a:schemeClr val="dk1"/>
            </a:solidFill>
            <a:effectLst/>
            <a:latin typeface="Arial" pitchFamily="34" charset="0"/>
            <a:ea typeface="+mn-ea"/>
            <a:cs typeface="Arial" pitchFamily="34" charset="0"/>
          </a:endParaRPr>
        </a:p>
        <a:p>
          <a:pPr>
            <a:lnSpc>
              <a:spcPts val="1200"/>
            </a:lnSpc>
          </a:pPr>
          <a:r>
            <a:rPr lang="en-US" sz="1000">
              <a:solidFill>
                <a:schemeClr val="dk1"/>
              </a:solidFill>
              <a:effectLst/>
              <a:latin typeface="Arial" pitchFamily="34" charset="0"/>
              <a:ea typeface="+mn-ea"/>
              <a:cs typeface="Arial" pitchFamily="34" charset="0"/>
            </a:rPr>
            <a:t>This renewable energy report summarizes the eligible renewables resources and renewable energy credits (RECs) that the utility has acquired by January 1, 2013 for the purpose of meeting its Energy Independence Act (EIA) renewables target for 2013. The actual resources and RECs used to comply with  the 2013 EIA target may vary from those reported here. Utilities will report in June of 2015 on the actual results for 2013.</a:t>
          </a:r>
        </a:p>
        <a:p>
          <a:pPr>
            <a:lnSpc>
              <a:spcPts val="1100"/>
            </a:lnSpc>
          </a:pPr>
          <a:endParaRPr lang="en-US" sz="1000" b="1">
            <a:solidFill>
              <a:schemeClr val="dk1"/>
            </a:solidFill>
            <a:effectLst/>
            <a:latin typeface="Arial" pitchFamily="34" charset="0"/>
            <a:ea typeface="+mn-ea"/>
            <a:cs typeface="Arial" pitchFamily="34" charset="0"/>
          </a:endParaRPr>
        </a:p>
        <a:p>
          <a:pPr>
            <a:lnSpc>
              <a:spcPts val="1100"/>
            </a:lnSpc>
          </a:pPr>
          <a:r>
            <a:rPr lang="en-US" sz="1000" b="1">
              <a:solidFill>
                <a:schemeClr val="dk1"/>
              </a:solidFill>
              <a:effectLst/>
              <a:latin typeface="Arial" pitchFamily="34" charset="0"/>
              <a:ea typeface="+mn-ea"/>
              <a:cs typeface="Arial" pitchFamily="34" charset="0"/>
            </a:rPr>
            <a:t>Compliance Methods: </a:t>
          </a:r>
          <a:endParaRPr lang="en-US" sz="1000">
            <a:solidFill>
              <a:schemeClr val="dk1"/>
            </a:solidFill>
            <a:effectLst/>
            <a:latin typeface="Arial" pitchFamily="34" charset="0"/>
            <a:ea typeface="+mn-ea"/>
            <a:cs typeface="Arial" pitchFamily="34" charset="0"/>
          </a:endParaRPr>
        </a:p>
        <a:p>
          <a:pPr>
            <a:lnSpc>
              <a:spcPts val="1100"/>
            </a:lnSpc>
          </a:pPr>
          <a:r>
            <a:rPr lang="en-US" sz="1000">
              <a:solidFill>
                <a:schemeClr val="dk1"/>
              </a:solidFill>
              <a:effectLst/>
              <a:latin typeface="Arial" pitchFamily="34" charset="0"/>
              <a:ea typeface="+mn-ea"/>
              <a:cs typeface="Arial" pitchFamily="34" charset="0"/>
            </a:rPr>
            <a:t>The EIA provides three compliance methods for utilities:</a:t>
          </a:r>
        </a:p>
        <a:p>
          <a:pPr lvl="0">
            <a:lnSpc>
              <a:spcPts val="1100"/>
            </a:lnSpc>
          </a:pPr>
          <a:r>
            <a:rPr lang="en-US" sz="1000">
              <a:solidFill>
                <a:schemeClr val="dk1"/>
              </a:solidFill>
              <a:effectLst/>
              <a:latin typeface="Arial" pitchFamily="34" charset="0"/>
              <a:ea typeface="+mn-ea"/>
              <a:cs typeface="Arial" pitchFamily="34" charset="0"/>
            </a:rPr>
            <a:t>-- Meet the renewable energy target using any combination of renewable resources and RECs. The target for 2013 is 3% of the utility’s load</a:t>
          </a:r>
        </a:p>
        <a:p>
          <a:pPr lvl="0">
            <a:lnSpc>
              <a:spcPts val="1100"/>
            </a:lnSpc>
          </a:pPr>
          <a:r>
            <a:rPr lang="en-US" sz="1000">
              <a:solidFill>
                <a:schemeClr val="dk1"/>
              </a:solidFill>
              <a:effectLst/>
              <a:latin typeface="Arial" pitchFamily="34" charset="0"/>
              <a:ea typeface="+mn-ea"/>
              <a:cs typeface="Arial" pitchFamily="34" charset="0"/>
            </a:rPr>
            <a:t>-- Invest at least 4% of the utility’s annual revenue requirement in the incremental cost of renewable resources and RECs.</a:t>
          </a:r>
        </a:p>
        <a:p>
          <a:pPr lvl="0">
            <a:lnSpc>
              <a:spcPts val="1200"/>
            </a:lnSpc>
          </a:pPr>
          <a:r>
            <a:rPr lang="en-US" sz="1000">
              <a:solidFill>
                <a:schemeClr val="dk1"/>
              </a:solidFill>
              <a:effectLst/>
              <a:latin typeface="Arial" pitchFamily="34" charset="0"/>
              <a:ea typeface="+mn-ea"/>
              <a:cs typeface="Arial" pitchFamily="34" charset="0"/>
            </a:rPr>
            <a:t>-- Invest at least 1% of its annual revenue requirement in renewable resources and RECs. This option is available only to certain utilities that are not growing and not buying new non-renewable resources.</a:t>
          </a:r>
        </a:p>
        <a:p>
          <a:pPr>
            <a:lnSpc>
              <a:spcPts val="1100"/>
            </a:lnSpc>
          </a:pPr>
          <a:endParaRPr lang="en-US" sz="1000">
            <a:solidFill>
              <a:schemeClr val="dk1"/>
            </a:solidFill>
            <a:effectLst/>
            <a:latin typeface="Arial" pitchFamily="34" charset="0"/>
            <a:ea typeface="+mn-ea"/>
            <a:cs typeface="Arial" pitchFamily="34" charset="0"/>
          </a:endParaRPr>
        </a:p>
        <a:p>
          <a:pPr>
            <a:lnSpc>
              <a:spcPts val="1100"/>
            </a:lnSpc>
          </a:pPr>
          <a:r>
            <a:rPr lang="en-US" sz="1000">
              <a:solidFill>
                <a:schemeClr val="dk1"/>
              </a:solidFill>
              <a:effectLst/>
              <a:latin typeface="Arial" pitchFamily="34" charset="0"/>
              <a:ea typeface="+mn-ea"/>
              <a:cs typeface="Arial" pitchFamily="34" charset="0"/>
            </a:rPr>
            <a:t>All utilities must report the renewable resources and RECs acquired for the 2013 target year.  Utilities that elect to use a compliance method based on renewable investments must provide additional information demonstrating compliance with that method. </a:t>
          </a:r>
        </a:p>
        <a:p>
          <a:pPr>
            <a:lnSpc>
              <a:spcPts val="1200"/>
            </a:lnSpc>
          </a:pPr>
          <a:endParaRPr lang="en-US" sz="1000" i="1">
            <a:solidFill>
              <a:schemeClr val="dk1"/>
            </a:solidFill>
            <a:effectLst/>
            <a:latin typeface="Arial" pitchFamily="34" charset="0"/>
            <a:ea typeface="+mn-ea"/>
            <a:cs typeface="Arial" pitchFamily="34" charset="0"/>
          </a:endParaRPr>
        </a:p>
        <a:p>
          <a:pPr>
            <a:lnSpc>
              <a:spcPts val="1200"/>
            </a:lnSpc>
          </a:pPr>
          <a:r>
            <a:rPr lang="en-US" sz="1000" i="1">
              <a:solidFill>
                <a:schemeClr val="dk1"/>
              </a:solidFill>
              <a:effectLst/>
              <a:latin typeface="Arial" pitchFamily="34" charset="0"/>
              <a:ea typeface="+mn-ea"/>
              <a:cs typeface="Arial" pitchFamily="34" charset="0"/>
            </a:rPr>
            <a:t>NOTE: This is a general explanation of the renewable energy requirements of the Energy Independence Act, intended to help members of the public understand the information reported by the utility. Consult Chapter 19.285 RCW and Chapter 194-37 WAC for details.</a:t>
          </a:r>
          <a:endParaRPr lang="en-US" sz="1000">
            <a:solidFill>
              <a:schemeClr val="dk1"/>
            </a:solidFill>
            <a:effectLst/>
            <a:latin typeface="Arial" pitchFamily="34" charset="0"/>
            <a:ea typeface="+mn-ea"/>
            <a:cs typeface="Arial" pitchFamily="34" charset="0"/>
          </a:endParaRPr>
        </a:p>
        <a:p>
          <a:pPr>
            <a:lnSpc>
              <a:spcPts val="1000"/>
            </a:lnSpc>
          </a:pPr>
          <a:r>
            <a:rPr lang="en-US" sz="1000">
              <a:effectLst/>
              <a:latin typeface="Arial" pitchFamily="34" charset="0"/>
              <a:cs typeface="Arial" pitchFamily="34" charset="0"/>
            </a:rPr>
            <a:t/>
          </a:r>
          <a:br>
            <a:rPr lang="en-US" sz="1000">
              <a:effectLst/>
              <a:latin typeface="Arial" pitchFamily="34" charset="0"/>
              <a:cs typeface="Arial" pitchFamily="34" charset="0"/>
            </a:rPr>
          </a:br>
          <a:endParaRPr lang="en-US" sz="1000">
            <a:latin typeface="Arial" pitchFamily="34" charset="0"/>
            <a:cs typeface="Arial" pitchFamily="34" charset="0"/>
          </a:endParaRPr>
        </a:p>
      </xdr:txBody>
    </xdr:sp>
    <xdr:clientData/>
  </xdr:twoCellAnchor>
  <xdr:twoCellAnchor>
    <xdr:from>
      <xdr:col>1</xdr:col>
      <xdr:colOff>2514600</xdr:colOff>
      <xdr:row>10</xdr:row>
      <xdr:rowOff>38100</xdr:rowOff>
    </xdr:from>
    <xdr:to>
      <xdr:col>2</xdr:col>
      <xdr:colOff>32279</xdr:colOff>
      <xdr:row>10</xdr:row>
      <xdr:rowOff>190500</xdr:rowOff>
    </xdr:to>
    <xdr:sp macro="" textlink="">
      <xdr:nvSpPr>
        <xdr:cNvPr id="5" name="Rectangle 4"/>
        <xdr:cNvSpPr/>
      </xdr:nvSpPr>
      <xdr:spPr>
        <a:xfrm>
          <a:off x="2695575" y="1990725"/>
          <a:ext cx="156104" cy="152400"/>
        </a:xfrm>
        <a:prstGeom prst="rect">
          <a:avLst/>
        </a:prstGeom>
        <a:noFill/>
        <a:ln w="9525">
          <a:solidFill>
            <a:schemeClr val="tx1"/>
          </a:solidFill>
          <a:miter lim="800000"/>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n-US"/>
        </a:p>
      </xdr:txBody>
    </xdr:sp>
    <xdr:clientData/>
  </xdr:twoCellAnchor>
  <xdr:twoCellAnchor>
    <xdr:from>
      <xdr:col>1</xdr:col>
      <xdr:colOff>2505075</xdr:colOff>
      <xdr:row>11</xdr:row>
      <xdr:rowOff>38100</xdr:rowOff>
    </xdr:from>
    <xdr:to>
      <xdr:col>2</xdr:col>
      <xdr:colOff>6667</xdr:colOff>
      <xdr:row>11</xdr:row>
      <xdr:rowOff>190500</xdr:rowOff>
    </xdr:to>
    <xdr:sp macro="" textlink="">
      <xdr:nvSpPr>
        <xdr:cNvPr id="6" name="Rectangle 5"/>
        <xdr:cNvSpPr/>
      </xdr:nvSpPr>
      <xdr:spPr>
        <a:xfrm>
          <a:off x="2686050" y="2219325"/>
          <a:ext cx="140017" cy="152400"/>
        </a:xfrm>
        <a:prstGeom prst="rect">
          <a:avLst/>
        </a:prstGeom>
        <a:noFill/>
        <a:ln w="9525">
          <a:solidFill>
            <a:schemeClr val="tx1"/>
          </a:solidFill>
          <a:miter lim="800000"/>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r"/>
          <a:endParaRPr lang="en-US" sz="1100"/>
        </a:p>
      </xdr:txBody>
    </xdr:sp>
    <xdr:clientData/>
  </xdr:twoCellAnchor>
  <xdr:twoCellAnchor>
    <xdr:from>
      <xdr:col>1</xdr:col>
      <xdr:colOff>2505075</xdr:colOff>
      <xdr:row>12</xdr:row>
      <xdr:rowOff>28575</xdr:rowOff>
    </xdr:from>
    <xdr:to>
      <xdr:col>2</xdr:col>
      <xdr:colOff>6667</xdr:colOff>
      <xdr:row>12</xdr:row>
      <xdr:rowOff>180975</xdr:rowOff>
    </xdr:to>
    <xdr:sp macro="" textlink="">
      <xdr:nvSpPr>
        <xdr:cNvPr id="7" name="Rectangle 6"/>
        <xdr:cNvSpPr/>
      </xdr:nvSpPr>
      <xdr:spPr>
        <a:xfrm>
          <a:off x="2686050" y="2428875"/>
          <a:ext cx="140017" cy="152400"/>
        </a:xfrm>
        <a:prstGeom prst="rect">
          <a:avLst/>
        </a:prstGeom>
        <a:noFill/>
        <a:ln w="9525">
          <a:solidFill>
            <a:schemeClr val="tx1"/>
          </a:solidFill>
          <a:miter lim="800000"/>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n-US"/>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IETemp\Temporary%20Internet%20Files\Content.Outlook\GV19X6DU\Renewables\FINAL%20DOCUMENTS%20FOR%20FILING\Appendix%20A%20and%20F%20RCW%2019%20285%20Compliance%20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Facility Detail"/>
      <sheetName val="Instructions"/>
      <sheetName val="Generation Rollup"/>
      <sheetName val="Appendix F"/>
    </sheetNames>
    <sheetDataSet>
      <sheetData sheetId="0">
        <row r="7">
          <cell r="C7">
            <v>5602601.4519999996</v>
          </cell>
          <cell r="D7">
            <v>5513396</v>
          </cell>
        </row>
      </sheetData>
      <sheetData sheetId="1">
        <row r="2">
          <cell r="B2" t="str">
            <v>Long Lake #3</v>
          </cell>
        </row>
        <row r="3">
          <cell r="B3" t="str">
            <v>Little Falls #4</v>
          </cell>
        </row>
        <row r="4">
          <cell r="B4" t="str">
            <v>Cabinet Gorge #2</v>
          </cell>
        </row>
        <row r="5">
          <cell r="B5" t="str">
            <v>Cabinet Gorge #3</v>
          </cell>
        </row>
        <row r="6">
          <cell r="B6" t="str">
            <v>Cabinet Gorge #4</v>
          </cell>
        </row>
        <row r="7">
          <cell r="B7" t="str">
            <v>Noxon Rapids #1</v>
          </cell>
        </row>
        <row r="8">
          <cell r="B8" t="str">
            <v>Noxon Rapids #2</v>
          </cell>
        </row>
        <row r="9">
          <cell r="B9" t="str">
            <v>Noxon Rapids #3</v>
          </cell>
        </row>
        <row r="10">
          <cell r="B10" t="str">
            <v>Noxon Rapids #4</v>
          </cell>
        </row>
        <row r="11">
          <cell r="B11" t="str">
            <v>Wanapum Fish Bypass</v>
          </cell>
        </row>
        <row r="12">
          <cell r="B12" t="str">
            <v>Palouse Wind</v>
          </cell>
        </row>
        <row r="64">
          <cell r="F64">
            <v>14197.425619726186</v>
          </cell>
        </row>
        <row r="97">
          <cell r="F97">
            <v>4862.043486025068</v>
          </cell>
        </row>
        <row r="130">
          <cell r="F130">
            <v>29008.28461994743</v>
          </cell>
        </row>
        <row r="163">
          <cell r="F163">
            <v>45807.517793306077</v>
          </cell>
        </row>
        <row r="196">
          <cell r="F196">
            <v>20517</v>
          </cell>
        </row>
        <row r="229">
          <cell r="F229">
            <v>21435</v>
          </cell>
        </row>
        <row r="262">
          <cell r="F262">
            <v>7709.3339427714673</v>
          </cell>
        </row>
        <row r="295">
          <cell r="F295">
            <v>14528.592942067989</v>
          </cell>
        </row>
        <row r="328">
          <cell r="F328">
            <v>12024</v>
          </cell>
        </row>
        <row r="361">
          <cell r="F361">
            <v>21927</v>
          </cell>
        </row>
        <row r="394">
          <cell r="F394">
            <v>309726</v>
          </cell>
        </row>
        <row r="401">
          <cell r="B401" t="str">
            <v>Eligible</v>
          </cell>
        </row>
        <row r="402">
          <cell r="B402" t="str">
            <v>Not Eligible</v>
          </cell>
        </row>
        <row r="403">
          <cell r="B403" t="str">
            <v>---</v>
          </cell>
        </row>
        <row r="413">
          <cell r="B413" t="str">
            <v>Wind</v>
          </cell>
        </row>
        <row r="414">
          <cell r="B414" t="str">
            <v>Solar</v>
          </cell>
        </row>
        <row r="415">
          <cell r="B415" t="str">
            <v>Water (Incremental Hydro)</v>
          </cell>
        </row>
        <row r="416">
          <cell r="B416" t="str">
            <v>Biomass</v>
          </cell>
        </row>
        <row r="417">
          <cell r="B417" t="str">
            <v>Geothermal</v>
          </cell>
        </row>
        <row r="418">
          <cell r="B418" t="str">
            <v>Landfill Gas</v>
          </cell>
        </row>
        <row r="419">
          <cell r="B419" t="str">
            <v>Sewage Treatment Gas</v>
          </cell>
        </row>
        <row r="420">
          <cell r="B420" t="str">
            <v>Wave, Ocean, Tidal</v>
          </cell>
        </row>
        <row r="421">
          <cell r="B421" t="str">
            <v>Biodiesel Fuel</v>
          </cell>
        </row>
      </sheetData>
      <sheetData sheetId="2" refreshError="1"/>
      <sheetData sheetId="3" refreshError="1"/>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mark.baker@avistacorp.com"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john.lyons@avistacorp.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5"/>
  <sheetViews>
    <sheetView tabSelected="1" view="pageBreakPreview" zoomScale="115" zoomScaleNormal="100" zoomScaleSheetLayoutView="115" workbookViewId="0">
      <selection activeCell="F1" sqref="F1"/>
    </sheetView>
  </sheetViews>
  <sheetFormatPr defaultRowHeight="12.75" x14ac:dyDescent="0.2"/>
  <cols>
    <col min="1" max="1" width="2.7109375" style="72" customWidth="1"/>
    <col min="2" max="2" width="24.5703125" style="72" customWidth="1"/>
    <col min="3" max="3" width="16.7109375" style="72" customWidth="1"/>
    <col min="4" max="4" width="17.140625" style="72" customWidth="1"/>
    <col min="5" max="5" width="16" style="72" customWidth="1"/>
    <col min="6" max="6" width="17.140625" style="72" customWidth="1"/>
    <col min="7" max="8" width="12.5703125" style="72" customWidth="1"/>
    <col min="9" max="9" width="12.28515625" style="72" customWidth="1"/>
    <col min="10" max="10" width="12.5703125" style="72" customWidth="1"/>
    <col min="11" max="256" width="9.140625" style="72"/>
    <col min="257" max="257" width="2.7109375" style="72" customWidth="1"/>
    <col min="258" max="258" width="24.5703125" style="72" customWidth="1"/>
    <col min="259" max="259" width="16.7109375" style="72" customWidth="1"/>
    <col min="260" max="260" width="17.140625" style="72" customWidth="1"/>
    <col min="261" max="261" width="16" style="72" customWidth="1"/>
    <col min="262" max="262" width="17.140625" style="72" customWidth="1"/>
    <col min="263" max="264" width="12.5703125" style="72" customWidth="1"/>
    <col min="265" max="265" width="12.28515625" style="72" customWidth="1"/>
    <col min="266" max="266" width="12.5703125" style="72" customWidth="1"/>
    <col min="267" max="512" width="9.140625" style="72"/>
    <col min="513" max="513" width="2.7109375" style="72" customWidth="1"/>
    <col min="514" max="514" width="24.5703125" style="72" customWidth="1"/>
    <col min="515" max="515" width="16.7109375" style="72" customWidth="1"/>
    <col min="516" max="516" width="17.140625" style="72" customWidth="1"/>
    <col min="517" max="517" width="16" style="72" customWidth="1"/>
    <col min="518" max="518" width="17.140625" style="72" customWidth="1"/>
    <col min="519" max="520" width="12.5703125" style="72" customWidth="1"/>
    <col min="521" max="521" width="12.28515625" style="72" customWidth="1"/>
    <col min="522" max="522" width="12.5703125" style="72" customWidth="1"/>
    <col min="523" max="768" width="9.140625" style="72"/>
    <col min="769" max="769" width="2.7109375" style="72" customWidth="1"/>
    <col min="770" max="770" width="24.5703125" style="72" customWidth="1"/>
    <col min="771" max="771" width="16.7109375" style="72" customWidth="1"/>
    <col min="772" max="772" width="17.140625" style="72" customWidth="1"/>
    <col min="773" max="773" width="16" style="72" customWidth="1"/>
    <col min="774" max="774" width="17.140625" style="72" customWidth="1"/>
    <col min="775" max="776" width="12.5703125" style="72" customWidth="1"/>
    <col min="777" max="777" width="12.28515625" style="72" customWidth="1"/>
    <col min="778" max="778" width="12.5703125" style="72" customWidth="1"/>
    <col min="779" max="1024" width="9.140625" style="72"/>
    <col min="1025" max="1025" width="2.7109375" style="72" customWidth="1"/>
    <col min="1026" max="1026" width="24.5703125" style="72" customWidth="1"/>
    <col min="1027" max="1027" width="16.7109375" style="72" customWidth="1"/>
    <col min="1028" max="1028" width="17.140625" style="72" customWidth="1"/>
    <col min="1029" max="1029" width="16" style="72" customWidth="1"/>
    <col min="1030" max="1030" width="17.140625" style="72" customWidth="1"/>
    <col min="1031" max="1032" width="12.5703125" style="72" customWidth="1"/>
    <col min="1033" max="1033" width="12.28515625" style="72" customWidth="1"/>
    <col min="1034" max="1034" width="12.5703125" style="72" customWidth="1"/>
    <col min="1035" max="1280" width="9.140625" style="72"/>
    <col min="1281" max="1281" width="2.7109375" style="72" customWidth="1"/>
    <col min="1282" max="1282" width="24.5703125" style="72" customWidth="1"/>
    <col min="1283" max="1283" width="16.7109375" style="72" customWidth="1"/>
    <col min="1284" max="1284" width="17.140625" style="72" customWidth="1"/>
    <col min="1285" max="1285" width="16" style="72" customWidth="1"/>
    <col min="1286" max="1286" width="17.140625" style="72" customWidth="1"/>
    <col min="1287" max="1288" width="12.5703125" style="72" customWidth="1"/>
    <col min="1289" max="1289" width="12.28515625" style="72" customWidth="1"/>
    <col min="1290" max="1290" width="12.5703125" style="72" customWidth="1"/>
    <col min="1291" max="1536" width="9.140625" style="72"/>
    <col min="1537" max="1537" width="2.7109375" style="72" customWidth="1"/>
    <col min="1538" max="1538" width="24.5703125" style="72" customWidth="1"/>
    <col min="1539" max="1539" width="16.7109375" style="72" customWidth="1"/>
    <col min="1540" max="1540" width="17.140625" style="72" customWidth="1"/>
    <col min="1541" max="1541" width="16" style="72" customWidth="1"/>
    <col min="1542" max="1542" width="17.140625" style="72" customWidth="1"/>
    <col min="1543" max="1544" width="12.5703125" style="72" customWidth="1"/>
    <col min="1545" max="1545" width="12.28515625" style="72" customWidth="1"/>
    <col min="1546" max="1546" width="12.5703125" style="72" customWidth="1"/>
    <col min="1547" max="1792" width="9.140625" style="72"/>
    <col min="1793" max="1793" width="2.7109375" style="72" customWidth="1"/>
    <col min="1794" max="1794" width="24.5703125" style="72" customWidth="1"/>
    <col min="1795" max="1795" width="16.7109375" style="72" customWidth="1"/>
    <col min="1796" max="1796" width="17.140625" style="72" customWidth="1"/>
    <col min="1797" max="1797" width="16" style="72" customWidth="1"/>
    <col min="1798" max="1798" width="17.140625" style="72" customWidth="1"/>
    <col min="1799" max="1800" width="12.5703125" style="72" customWidth="1"/>
    <col min="1801" max="1801" width="12.28515625" style="72" customWidth="1"/>
    <col min="1802" max="1802" width="12.5703125" style="72" customWidth="1"/>
    <col min="1803" max="2048" width="9.140625" style="72"/>
    <col min="2049" max="2049" width="2.7109375" style="72" customWidth="1"/>
    <col min="2050" max="2050" width="24.5703125" style="72" customWidth="1"/>
    <col min="2051" max="2051" width="16.7109375" style="72" customWidth="1"/>
    <col min="2052" max="2052" width="17.140625" style="72" customWidth="1"/>
    <col min="2053" max="2053" width="16" style="72" customWidth="1"/>
    <col min="2054" max="2054" width="17.140625" style="72" customWidth="1"/>
    <col min="2055" max="2056" width="12.5703125" style="72" customWidth="1"/>
    <col min="2057" max="2057" width="12.28515625" style="72" customWidth="1"/>
    <col min="2058" max="2058" width="12.5703125" style="72" customWidth="1"/>
    <col min="2059" max="2304" width="9.140625" style="72"/>
    <col min="2305" max="2305" width="2.7109375" style="72" customWidth="1"/>
    <col min="2306" max="2306" width="24.5703125" style="72" customWidth="1"/>
    <col min="2307" max="2307" width="16.7109375" style="72" customWidth="1"/>
    <col min="2308" max="2308" width="17.140625" style="72" customWidth="1"/>
    <col min="2309" max="2309" width="16" style="72" customWidth="1"/>
    <col min="2310" max="2310" width="17.140625" style="72" customWidth="1"/>
    <col min="2311" max="2312" width="12.5703125" style="72" customWidth="1"/>
    <col min="2313" max="2313" width="12.28515625" style="72" customWidth="1"/>
    <col min="2314" max="2314" width="12.5703125" style="72" customWidth="1"/>
    <col min="2315" max="2560" width="9.140625" style="72"/>
    <col min="2561" max="2561" width="2.7109375" style="72" customWidth="1"/>
    <col min="2562" max="2562" width="24.5703125" style="72" customWidth="1"/>
    <col min="2563" max="2563" width="16.7109375" style="72" customWidth="1"/>
    <col min="2564" max="2564" width="17.140625" style="72" customWidth="1"/>
    <col min="2565" max="2565" width="16" style="72" customWidth="1"/>
    <col min="2566" max="2566" width="17.140625" style="72" customWidth="1"/>
    <col min="2567" max="2568" width="12.5703125" style="72" customWidth="1"/>
    <col min="2569" max="2569" width="12.28515625" style="72" customWidth="1"/>
    <col min="2570" max="2570" width="12.5703125" style="72" customWidth="1"/>
    <col min="2571" max="2816" width="9.140625" style="72"/>
    <col min="2817" max="2817" width="2.7109375" style="72" customWidth="1"/>
    <col min="2818" max="2818" width="24.5703125" style="72" customWidth="1"/>
    <col min="2819" max="2819" width="16.7109375" style="72" customWidth="1"/>
    <col min="2820" max="2820" width="17.140625" style="72" customWidth="1"/>
    <col min="2821" max="2821" width="16" style="72" customWidth="1"/>
    <col min="2822" max="2822" width="17.140625" style="72" customWidth="1"/>
    <col min="2823" max="2824" width="12.5703125" style="72" customWidth="1"/>
    <col min="2825" max="2825" width="12.28515625" style="72" customWidth="1"/>
    <col min="2826" max="2826" width="12.5703125" style="72" customWidth="1"/>
    <col min="2827" max="3072" width="9.140625" style="72"/>
    <col min="3073" max="3073" width="2.7109375" style="72" customWidth="1"/>
    <col min="3074" max="3074" width="24.5703125" style="72" customWidth="1"/>
    <col min="3075" max="3075" width="16.7109375" style="72" customWidth="1"/>
    <col min="3076" max="3076" width="17.140625" style="72" customWidth="1"/>
    <col min="3077" max="3077" width="16" style="72" customWidth="1"/>
    <col min="3078" max="3078" width="17.140625" style="72" customWidth="1"/>
    <col min="3079" max="3080" width="12.5703125" style="72" customWidth="1"/>
    <col min="3081" max="3081" width="12.28515625" style="72" customWidth="1"/>
    <col min="3082" max="3082" width="12.5703125" style="72" customWidth="1"/>
    <col min="3083" max="3328" width="9.140625" style="72"/>
    <col min="3329" max="3329" width="2.7109375" style="72" customWidth="1"/>
    <col min="3330" max="3330" width="24.5703125" style="72" customWidth="1"/>
    <col min="3331" max="3331" width="16.7109375" style="72" customWidth="1"/>
    <col min="3332" max="3332" width="17.140625" style="72" customWidth="1"/>
    <col min="3333" max="3333" width="16" style="72" customWidth="1"/>
    <col min="3334" max="3334" width="17.140625" style="72" customWidth="1"/>
    <col min="3335" max="3336" width="12.5703125" style="72" customWidth="1"/>
    <col min="3337" max="3337" width="12.28515625" style="72" customWidth="1"/>
    <col min="3338" max="3338" width="12.5703125" style="72" customWidth="1"/>
    <col min="3339" max="3584" width="9.140625" style="72"/>
    <col min="3585" max="3585" width="2.7109375" style="72" customWidth="1"/>
    <col min="3586" max="3586" width="24.5703125" style="72" customWidth="1"/>
    <col min="3587" max="3587" width="16.7109375" style="72" customWidth="1"/>
    <col min="3588" max="3588" width="17.140625" style="72" customWidth="1"/>
    <col min="3589" max="3589" width="16" style="72" customWidth="1"/>
    <col min="3590" max="3590" width="17.140625" style="72" customWidth="1"/>
    <col min="3591" max="3592" width="12.5703125" style="72" customWidth="1"/>
    <col min="3593" max="3593" width="12.28515625" style="72" customWidth="1"/>
    <col min="3594" max="3594" width="12.5703125" style="72" customWidth="1"/>
    <col min="3595" max="3840" width="9.140625" style="72"/>
    <col min="3841" max="3841" width="2.7109375" style="72" customWidth="1"/>
    <col min="3842" max="3842" width="24.5703125" style="72" customWidth="1"/>
    <col min="3843" max="3843" width="16.7109375" style="72" customWidth="1"/>
    <col min="3844" max="3844" width="17.140625" style="72" customWidth="1"/>
    <col min="3845" max="3845" width="16" style="72" customWidth="1"/>
    <col min="3846" max="3846" width="17.140625" style="72" customWidth="1"/>
    <col min="3847" max="3848" width="12.5703125" style="72" customWidth="1"/>
    <col min="3849" max="3849" width="12.28515625" style="72" customWidth="1"/>
    <col min="3850" max="3850" width="12.5703125" style="72" customWidth="1"/>
    <col min="3851" max="4096" width="9.140625" style="72"/>
    <col min="4097" max="4097" width="2.7109375" style="72" customWidth="1"/>
    <col min="4098" max="4098" width="24.5703125" style="72" customWidth="1"/>
    <col min="4099" max="4099" width="16.7109375" style="72" customWidth="1"/>
    <col min="4100" max="4100" width="17.140625" style="72" customWidth="1"/>
    <col min="4101" max="4101" width="16" style="72" customWidth="1"/>
    <col min="4102" max="4102" width="17.140625" style="72" customWidth="1"/>
    <col min="4103" max="4104" width="12.5703125" style="72" customWidth="1"/>
    <col min="4105" max="4105" width="12.28515625" style="72" customWidth="1"/>
    <col min="4106" max="4106" width="12.5703125" style="72" customWidth="1"/>
    <col min="4107" max="4352" width="9.140625" style="72"/>
    <col min="4353" max="4353" width="2.7109375" style="72" customWidth="1"/>
    <col min="4354" max="4354" width="24.5703125" style="72" customWidth="1"/>
    <col min="4355" max="4355" width="16.7109375" style="72" customWidth="1"/>
    <col min="4356" max="4356" width="17.140625" style="72" customWidth="1"/>
    <col min="4357" max="4357" width="16" style="72" customWidth="1"/>
    <col min="4358" max="4358" width="17.140625" style="72" customWidth="1"/>
    <col min="4359" max="4360" width="12.5703125" style="72" customWidth="1"/>
    <col min="4361" max="4361" width="12.28515625" style="72" customWidth="1"/>
    <col min="4362" max="4362" width="12.5703125" style="72" customWidth="1"/>
    <col min="4363" max="4608" width="9.140625" style="72"/>
    <col min="4609" max="4609" width="2.7109375" style="72" customWidth="1"/>
    <col min="4610" max="4610" width="24.5703125" style="72" customWidth="1"/>
    <col min="4611" max="4611" width="16.7109375" style="72" customWidth="1"/>
    <col min="4612" max="4612" width="17.140625" style="72" customWidth="1"/>
    <col min="4613" max="4613" width="16" style="72" customWidth="1"/>
    <col min="4614" max="4614" width="17.140625" style="72" customWidth="1"/>
    <col min="4615" max="4616" width="12.5703125" style="72" customWidth="1"/>
    <col min="4617" max="4617" width="12.28515625" style="72" customWidth="1"/>
    <col min="4618" max="4618" width="12.5703125" style="72" customWidth="1"/>
    <col min="4619" max="4864" width="9.140625" style="72"/>
    <col min="4865" max="4865" width="2.7109375" style="72" customWidth="1"/>
    <col min="4866" max="4866" width="24.5703125" style="72" customWidth="1"/>
    <col min="4867" max="4867" width="16.7109375" style="72" customWidth="1"/>
    <col min="4868" max="4868" width="17.140625" style="72" customWidth="1"/>
    <col min="4869" max="4869" width="16" style="72" customWidth="1"/>
    <col min="4870" max="4870" width="17.140625" style="72" customWidth="1"/>
    <col min="4871" max="4872" width="12.5703125" style="72" customWidth="1"/>
    <col min="4873" max="4873" width="12.28515625" style="72" customWidth="1"/>
    <col min="4874" max="4874" width="12.5703125" style="72" customWidth="1"/>
    <col min="4875" max="5120" width="9.140625" style="72"/>
    <col min="5121" max="5121" width="2.7109375" style="72" customWidth="1"/>
    <col min="5122" max="5122" width="24.5703125" style="72" customWidth="1"/>
    <col min="5123" max="5123" width="16.7109375" style="72" customWidth="1"/>
    <col min="5124" max="5124" width="17.140625" style="72" customWidth="1"/>
    <col min="5125" max="5125" width="16" style="72" customWidth="1"/>
    <col min="5126" max="5126" width="17.140625" style="72" customWidth="1"/>
    <col min="5127" max="5128" width="12.5703125" style="72" customWidth="1"/>
    <col min="5129" max="5129" width="12.28515625" style="72" customWidth="1"/>
    <col min="5130" max="5130" width="12.5703125" style="72" customWidth="1"/>
    <col min="5131" max="5376" width="9.140625" style="72"/>
    <col min="5377" max="5377" width="2.7109375" style="72" customWidth="1"/>
    <col min="5378" max="5378" width="24.5703125" style="72" customWidth="1"/>
    <col min="5379" max="5379" width="16.7109375" style="72" customWidth="1"/>
    <col min="5380" max="5380" width="17.140625" style="72" customWidth="1"/>
    <col min="5381" max="5381" width="16" style="72" customWidth="1"/>
    <col min="5382" max="5382" width="17.140625" style="72" customWidth="1"/>
    <col min="5383" max="5384" width="12.5703125" style="72" customWidth="1"/>
    <col min="5385" max="5385" width="12.28515625" style="72" customWidth="1"/>
    <col min="5386" max="5386" width="12.5703125" style="72" customWidth="1"/>
    <col min="5387" max="5632" width="9.140625" style="72"/>
    <col min="5633" max="5633" width="2.7109375" style="72" customWidth="1"/>
    <col min="5634" max="5634" width="24.5703125" style="72" customWidth="1"/>
    <col min="5635" max="5635" width="16.7109375" style="72" customWidth="1"/>
    <col min="5636" max="5636" width="17.140625" style="72" customWidth="1"/>
    <col min="5637" max="5637" width="16" style="72" customWidth="1"/>
    <col min="5638" max="5638" width="17.140625" style="72" customWidth="1"/>
    <col min="5639" max="5640" width="12.5703125" style="72" customWidth="1"/>
    <col min="5641" max="5641" width="12.28515625" style="72" customWidth="1"/>
    <col min="5642" max="5642" width="12.5703125" style="72" customWidth="1"/>
    <col min="5643" max="5888" width="9.140625" style="72"/>
    <col min="5889" max="5889" width="2.7109375" style="72" customWidth="1"/>
    <col min="5890" max="5890" width="24.5703125" style="72" customWidth="1"/>
    <col min="5891" max="5891" width="16.7109375" style="72" customWidth="1"/>
    <col min="5892" max="5892" width="17.140625" style="72" customWidth="1"/>
    <col min="5893" max="5893" width="16" style="72" customWidth="1"/>
    <col min="5894" max="5894" width="17.140625" style="72" customWidth="1"/>
    <col min="5895" max="5896" width="12.5703125" style="72" customWidth="1"/>
    <col min="5897" max="5897" width="12.28515625" style="72" customWidth="1"/>
    <col min="5898" max="5898" width="12.5703125" style="72" customWidth="1"/>
    <col min="5899" max="6144" width="9.140625" style="72"/>
    <col min="6145" max="6145" width="2.7109375" style="72" customWidth="1"/>
    <col min="6146" max="6146" width="24.5703125" style="72" customWidth="1"/>
    <col min="6147" max="6147" width="16.7109375" style="72" customWidth="1"/>
    <col min="6148" max="6148" width="17.140625" style="72" customWidth="1"/>
    <col min="6149" max="6149" width="16" style="72" customWidth="1"/>
    <col min="6150" max="6150" width="17.140625" style="72" customWidth="1"/>
    <col min="6151" max="6152" width="12.5703125" style="72" customWidth="1"/>
    <col min="6153" max="6153" width="12.28515625" style="72" customWidth="1"/>
    <col min="6154" max="6154" width="12.5703125" style="72" customWidth="1"/>
    <col min="6155" max="6400" width="9.140625" style="72"/>
    <col min="6401" max="6401" width="2.7109375" style="72" customWidth="1"/>
    <col min="6402" max="6402" width="24.5703125" style="72" customWidth="1"/>
    <col min="6403" max="6403" width="16.7109375" style="72" customWidth="1"/>
    <col min="6404" max="6404" width="17.140625" style="72" customWidth="1"/>
    <col min="6405" max="6405" width="16" style="72" customWidth="1"/>
    <col min="6406" max="6406" width="17.140625" style="72" customWidth="1"/>
    <col min="6407" max="6408" width="12.5703125" style="72" customWidth="1"/>
    <col min="6409" max="6409" width="12.28515625" style="72" customWidth="1"/>
    <col min="6410" max="6410" width="12.5703125" style="72" customWidth="1"/>
    <col min="6411" max="6656" width="9.140625" style="72"/>
    <col min="6657" max="6657" width="2.7109375" style="72" customWidth="1"/>
    <col min="6658" max="6658" width="24.5703125" style="72" customWidth="1"/>
    <col min="6659" max="6659" width="16.7109375" style="72" customWidth="1"/>
    <col min="6660" max="6660" width="17.140625" style="72" customWidth="1"/>
    <col min="6661" max="6661" width="16" style="72" customWidth="1"/>
    <col min="6662" max="6662" width="17.140625" style="72" customWidth="1"/>
    <col min="6663" max="6664" width="12.5703125" style="72" customWidth="1"/>
    <col min="6665" max="6665" width="12.28515625" style="72" customWidth="1"/>
    <col min="6666" max="6666" width="12.5703125" style="72" customWidth="1"/>
    <col min="6667" max="6912" width="9.140625" style="72"/>
    <col min="6913" max="6913" width="2.7109375" style="72" customWidth="1"/>
    <col min="6914" max="6914" width="24.5703125" style="72" customWidth="1"/>
    <col min="6915" max="6915" width="16.7109375" style="72" customWidth="1"/>
    <col min="6916" max="6916" width="17.140625" style="72" customWidth="1"/>
    <col min="6917" max="6917" width="16" style="72" customWidth="1"/>
    <col min="6918" max="6918" width="17.140625" style="72" customWidth="1"/>
    <col min="6919" max="6920" width="12.5703125" style="72" customWidth="1"/>
    <col min="6921" max="6921" width="12.28515625" style="72" customWidth="1"/>
    <col min="6922" max="6922" width="12.5703125" style="72" customWidth="1"/>
    <col min="6923" max="7168" width="9.140625" style="72"/>
    <col min="7169" max="7169" width="2.7109375" style="72" customWidth="1"/>
    <col min="7170" max="7170" width="24.5703125" style="72" customWidth="1"/>
    <col min="7171" max="7171" width="16.7109375" style="72" customWidth="1"/>
    <col min="7172" max="7172" width="17.140625" style="72" customWidth="1"/>
    <col min="7173" max="7173" width="16" style="72" customWidth="1"/>
    <col min="7174" max="7174" width="17.140625" style="72" customWidth="1"/>
    <col min="7175" max="7176" width="12.5703125" style="72" customWidth="1"/>
    <col min="7177" max="7177" width="12.28515625" style="72" customWidth="1"/>
    <col min="7178" max="7178" width="12.5703125" style="72" customWidth="1"/>
    <col min="7179" max="7424" width="9.140625" style="72"/>
    <col min="7425" max="7425" width="2.7109375" style="72" customWidth="1"/>
    <col min="7426" max="7426" width="24.5703125" style="72" customWidth="1"/>
    <col min="7427" max="7427" width="16.7109375" style="72" customWidth="1"/>
    <col min="7428" max="7428" width="17.140625" style="72" customWidth="1"/>
    <col min="7429" max="7429" width="16" style="72" customWidth="1"/>
    <col min="7430" max="7430" width="17.140625" style="72" customWidth="1"/>
    <col min="7431" max="7432" width="12.5703125" style="72" customWidth="1"/>
    <col min="7433" max="7433" width="12.28515625" style="72" customWidth="1"/>
    <col min="7434" max="7434" width="12.5703125" style="72" customWidth="1"/>
    <col min="7435" max="7680" width="9.140625" style="72"/>
    <col min="7681" max="7681" width="2.7109375" style="72" customWidth="1"/>
    <col min="7682" max="7682" width="24.5703125" style="72" customWidth="1"/>
    <col min="7683" max="7683" width="16.7109375" style="72" customWidth="1"/>
    <col min="7684" max="7684" width="17.140625" style="72" customWidth="1"/>
    <col min="7685" max="7685" width="16" style="72" customWidth="1"/>
    <col min="7686" max="7686" width="17.140625" style="72" customWidth="1"/>
    <col min="7687" max="7688" width="12.5703125" style="72" customWidth="1"/>
    <col min="7689" max="7689" width="12.28515625" style="72" customWidth="1"/>
    <col min="7690" max="7690" width="12.5703125" style="72" customWidth="1"/>
    <col min="7691" max="7936" width="9.140625" style="72"/>
    <col min="7937" max="7937" width="2.7109375" style="72" customWidth="1"/>
    <col min="7938" max="7938" width="24.5703125" style="72" customWidth="1"/>
    <col min="7939" max="7939" width="16.7109375" style="72" customWidth="1"/>
    <col min="7940" max="7940" width="17.140625" style="72" customWidth="1"/>
    <col min="7941" max="7941" width="16" style="72" customWidth="1"/>
    <col min="7942" max="7942" width="17.140625" style="72" customWidth="1"/>
    <col min="7943" max="7944" width="12.5703125" style="72" customWidth="1"/>
    <col min="7945" max="7945" width="12.28515625" style="72" customWidth="1"/>
    <col min="7946" max="7946" width="12.5703125" style="72" customWidth="1"/>
    <col min="7947" max="8192" width="9.140625" style="72"/>
    <col min="8193" max="8193" width="2.7109375" style="72" customWidth="1"/>
    <col min="8194" max="8194" width="24.5703125" style="72" customWidth="1"/>
    <col min="8195" max="8195" width="16.7109375" style="72" customWidth="1"/>
    <col min="8196" max="8196" width="17.140625" style="72" customWidth="1"/>
    <col min="8197" max="8197" width="16" style="72" customWidth="1"/>
    <col min="8198" max="8198" width="17.140625" style="72" customWidth="1"/>
    <col min="8199" max="8200" width="12.5703125" style="72" customWidth="1"/>
    <col min="8201" max="8201" width="12.28515625" style="72" customWidth="1"/>
    <col min="8202" max="8202" width="12.5703125" style="72" customWidth="1"/>
    <col min="8203" max="8448" width="9.140625" style="72"/>
    <col min="8449" max="8449" width="2.7109375" style="72" customWidth="1"/>
    <col min="8450" max="8450" width="24.5703125" style="72" customWidth="1"/>
    <col min="8451" max="8451" width="16.7109375" style="72" customWidth="1"/>
    <col min="8452" max="8452" width="17.140625" style="72" customWidth="1"/>
    <col min="8453" max="8453" width="16" style="72" customWidth="1"/>
    <col min="8454" max="8454" width="17.140625" style="72" customWidth="1"/>
    <col min="8455" max="8456" width="12.5703125" style="72" customWidth="1"/>
    <col min="8457" max="8457" width="12.28515625" style="72" customWidth="1"/>
    <col min="8458" max="8458" width="12.5703125" style="72" customWidth="1"/>
    <col min="8459" max="8704" width="9.140625" style="72"/>
    <col min="8705" max="8705" width="2.7109375" style="72" customWidth="1"/>
    <col min="8706" max="8706" width="24.5703125" style="72" customWidth="1"/>
    <col min="8707" max="8707" width="16.7109375" style="72" customWidth="1"/>
    <col min="8708" max="8708" width="17.140625" style="72" customWidth="1"/>
    <col min="8709" max="8709" width="16" style="72" customWidth="1"/>
    <col min="8710" max="8710" width="17.140625" style="72" customWidth="1"/>
    <col min="8711" max="8712" width="12.5703125" style="72" customWidth="1"/>
    <col min="8713" max="8713" width="12.28515625" style="72" customWidth="1"/>
    <col min="8714" max="8714" width="12.5703125" style="72" customWidth="1"/>
    <col min="8715" max="8960" width="9.140625" style="72"/>
    <col min="8961" max="8961" width="2.7109375" style="72" customWidth="1"/>
    <col min="8962" max="8962" width="24.5703125" style="72" customWidth="1"/>
    <col min="8963" max="8963" width="16.7109375" style="72" customWidth="1"/>
    <col min="8964" max="8964" width="17.140625" style="72" customWidth="1"/>
    <col min="8965" max="8965" width="16" style="72" customWidth="1"/>
    <col min="8966" max="8966" width="17.140625" style="72" customWidth="1"/>
    <col min="8967" max="8968" width="12.5703125" style="72" customWidth="1"/>
    <col min="8969" max="8969" width="12.28515625" style="72" customWidth="1"/>
    <col min="8970" max="8970" width="12.5703125" style="72" customWidth="1"/>
    <col min="8971" max="9216" width="9.140625" style="72"/>
    <col min="9217" max="9217" width="2.7109375" style="72" customWidth="1"/>
    <col min="9218" max="9218" width="24.5703125" style="72" customWidth="1"/>
    <col min="9219" max="9219" width="16.7109375" style="72" customWidth="1"/>
    <col min="9220" max="9220" width="17.140625" style="72" customWidth="1"/>
    <col min="9221" max="9221" width="16" style="72" customWidth="1"/>
    <col min="9222" max="9222" width="17.140625" style="72" customWidth="1"/>
    <col min="9223" max="9224" width="12.5703125" style="72" customWidth="1"/>
    <col min="9225" max="9225" width="12.28515625" style="72" customWidth="1"/>
    <col min="9226" max="9226" width="12.5703125" style="72" customWidth="1"/>
    <col min="9227" max="9472" width="9.140625" style="72"/>
    <col min="9473" max="9473" width="2.7109375" style="72" customWidth="1"/>
    <col min="9474" max="9474" width="24.5703125" style="72" customWidth="1"/>
    <col min="9475" max="9475" width="16.7109375" style="72" customWidth="1"/>
    <col min="9476" max="9476" width="17.140625" style="72" customWidth="1"/>
    <col min="9477" max="9477" width="16" style="72" customWidth="1"/>
    <col min="9478" max="9478" width="17.140625" style="72" customWidth="1"/>
    <col min="9479" max="9480" width="12.5703125" style="72" customWidth="1"/>
    <col min="9481" max="9481" width="12.28515625" style="72" customWidth="1"/>
    <col min="9482" max="9482" width="12.5703125" style="72" customWidth="1"/>
    <col min="9483" max="9728" width="9.140625" style="72"/>
    <col min="9729" max="9729" width="2.7109375" style="72" customWidth="1"/>
    <col min="9730" max="9730" width="24.5703125" style="72" customWidth="1"/>
    <col min="9731" max="9731" width="16.7109375" style="72" customWidth="1"/>
    <col min="9732" max="9732" width="17.140625" style="72" customWidth="1"/>
    <col min="9733" max="9733" width="16" style="72" customWidth="1"/>
    <col min="9734" max="9734" width="17.140625" style="72" customWidth="1"/>
    <col min="9735" max="9736" width="12.5703125" style="72" customWidth="1"/>
    <col min="9737" max="9737" width="12.28515625" style="72" customWidth="1"/>
    <col min="9738" max="9738" width="12.5703125" style="72" customWidth="1"/>
    <col min="9739" max="9984" width="9.140625" style="72"/>
    <col min="9985" max="9985" width="2.7109375" style="72" customWidth="1"/>
    <col min="9986" max="9986" width="24.5703125" style="72" customWidth="1"/>
    <col min="9987" max="9987" width="16.7109375" style="72" customWidth="1"/>
    <col min="9988" max="9988" width="17.140625" style="72" customWidth="1"/>
    <col min="9989" max="9989" width="16" style="72" customWidth="1"/>
    <col min="9990" max="9990" width="17.140625" style="72" customWidth="1"/>
    <col min="9991" max="9992" width="12.5703125" style="72" customWidth="1"/>
    <col min="9993" max="9993" width="12.28515625" style="72" customWidth="1"/>
    <col min="9994" max="9994" width="12.5703125" style="72" customWidth="1"/>
    <col min="9995" max="10240" width="9.140625" style="72"/>
    <col min="10241" max="10241" width="2.7109375" style="72" customWidth="1"/>
    <col min="10242" max="10242" width="24.5703125" style="72" customWidth="1"/>
    <col min="10243" max="10243" width="16.7109375" style="72" customWidth="1"/>
    <col min="10244" max="10244" width="17.140625" style="72" customWidth="1"/>
    <col min="10245" max="10245" width="16" style="72" customWidth="1"/>
    <col min="10246" max="10246" width="17.140625" style="72" customWidth="1"/>
    <col min="10247" max="10248" width="12.5703125" style="72" customWidth="1"/>
    <col min="10249" max="10249" width="12.28515625" style="72" customWidth="1"/>
    <col min="10250" max="10250" width="12.5703125" style="72" customWidth="1"/>
    <col min="10251" max="10496" width="9.140625" style="72"/>
    <col min="10497" max="10497" width="2.7109375" style="72" customWidth="1"/>
    <col min="10498" max="10498" width="24.5703125" style="72" customWidth="1"/>
    <col min="10499" max="10499" width="16.7109375" style="72" customWidth="1"/>
    <col min="10500" max="10500" width="17.140625" style="72" customWidth="1"/>
    <col min="10501" max="10501" width="16" style="72" customWidth="1"/>
    <col min="10502" max="10502" width="17.140625" style="72" customWidth="1"/>
    <col min="10503" max="10504" width="12.5703125" style="72" customWidth="1"/>
    <col min="10505" max="10505" width="12.28515625" style="72" customWidth="1"/>
    <col min="10506" max="10506" width="12.5703125" style="72" customWidth="1"/>
    <col min="10507" max="10752" width="9.140625" style="72"/>
    <col min="10753" max="10753" width="2.7109375" style="72" customWidth="1"/>
    <col min="10754" max="10754" width="24.5703125" style="72" customWidth="1"/>
    <col min="10755" max="10755" width="16.7109375" style="72" customWidth="1"/>
    <col min="10756" max="10756" width="17.140625" style="72" customWidth="1"/>
    <col min="10757" max="10757" width="16" style="72" customWidth="1"/>
    <col min="10758" max="10758" width="17.140625" style="72" customWidth="1"/>
    <col min="10759" max="10760" width="12.5703125" style="72" customWidth="1"/>
    <col min="10761" max="10761" width="12.28515625" style="72" customWidth="1"/>
    <col min="10762" max="10762" width="12.5703125" style="72" customWidth="1"/>
    <col min="10763" max="11008" width="9.140625" style="72"/>
    <col min="11009" max="11009" width="2.7109375" style="72" customWidth="1"/>
    <col min="11010" max="11010" width="24.5703125" style="72" customWidth="1"/>
    <col min="11011" max="11011" width="16.7109375" style="72" customWidth="1"/>
    <col min="11012" max="11012" width="17.140625" style="72" customWidth="1"/>
    <col min="11013" max="11013" width="16" style="72" customWidth="1"/>
    <col min="11014" max="11014" width="17.140625" style="72" customWidth="1"/>
    <col min="11015" max="11016" width="12.5703125" style="72" customWidth="1"/>
    <col min="11017" max="11017" width="12.28515625" style="72" customWidth="1"/>
    <col min="11018" max="11018" width="12.5703125" style="72" customWidth="1"/>
    <col min="11019" max="11264" width="9.140625" style="72"/>
    <col min="11265" max="11265" width="2.7109375" style="72" customWidth="1"/>
    <col min="11266" max="11266" width="24.5703125" style="72" customWidth="1"/>
    <col min="11267" max="11267" width="16.7109375" style="72" customWidth="1"/>
    <col min="11268" max="11268" width="17.140625" style="72" customWidth="1"/>
    <col min="11269" max="11269" width="16" style="72" customWidth="1"/>
    <col min="11270" max="11270" width="17.140625" style="72" customWidth="1"/>
    <col min="11271" max="11272" width="12.5703125" style="72" customWidth="1"/>
    <col min="11273" max="11273" width="12.28515625" style="72" customWidth="1"/>
    <col min="11274" max="11274" width="12.5703125" style="72" customWidth="1"/>
    <col min="11275" max="11520" width="9.140625" style="72"/>
    <col min="11521" max="11521" width="2.7109375" style="72" customWidth="1"/>
    <col min="11522" max="11522" width="24.5703125" style="72" customWidth="1"/>
    <col min="11523" max="11523" width="16.7109375" style="72" customWidth="1"/>
    <col min="11524" max="11524" width="17.140625" style="72" customWidth="1"/>
    <col min="11525" max="11525" width="16" style="72" customWidth="1"/>
    <col min="11526" max="11526" width="17.140625" style="72" customWidth="1"/>
    <col min="11527" max="11528" width="12.5703125" style="72" customWidth="1"/>
    <col min="11529" max="11529" width="12.28515625" style="72" customWidth="1"/>
    <col min="11530" max="11530" width="12.5703125" style="72" customWidth="1"/>
    <col min="11531" max="11776" width="9.140625" style="72"/>
    <col min="11777" max="11777" width="2.7109375" style="72" customWidth="1"/>
    <col min="11778" max="11778" width="24.5703125" style="72" customWidth="1"/>
    <col min="11779" max="11779" width="16.7109375" style="72" customWidth="1"/>
    <col min="11780" max="11780" width="17.140625" style="72" customWidth="1"/>
    <col min="11781" max="11781" width="16" style="72" customWidth="1"/>
    <col min="11782" max="11782" width="17.140625" style="72" customWidth="1"/>
    <col min="11783" max="11784" width="12.5703125" style="72" customWidth="1"/>
    <col min="11785" max="11785" width="12.28515625" style="72" customWidth="1"/>
    <col min="11786" max="11786" width="12.5703125" style="72" customWidth="1"/>
    <col min="11787" max="12032" width="9.140625" style="72"/>
    <col min="12033" max="12033" width="2.7109375" style="72" customWidth="1"/>
    <col min="12034" max="12034" width="24.5703125" style="72" customWidth="1"/>
    <col min="12035" max="12035" width="16.7109375" style="72" customWidth="1"/>
    <col min="12036" max="12036" width="17.140625" style="72" customWidth="1"/>
    <col min="12037" max="12037" width="16" style="72" customWidth="1"/>
    <col min="12038" max="12038" width="17.140625" style="72" customWidth="1"/>
    <col min="12039" max="12040" width="12.5703125" style="72" customWidth="1"/>
    <col min="12041" max="12041" width="12.28515625" style="72" customWidth="1"/>
    <col min="12042" max="12042" width="12.5703125" style="72" customWidth="1"/>
    <col min="12043" max="12288" width="9.140625" style="72"/>
    <col min="12289" max="12289" width="2.7109375" style="72" customWidth="1"/>
    <col min="12290" max="12290" width="24.5703125" style="72" customWidth="1"/>
    <col min="12291" max="12291" width="16.7109375" style="72" customWidth="1"/>
    <col min="12292" max="12292" width="17.140625" style="72" customWidth="1"/>
    <col min="12293" max="12293" width="16" style="72" customWidth="1"/>
    <col min="12294" max="12294" width="17.140625" style="72" customWidth="1"/>
    <col min="12295" max="12296" width="12.5703125" style="72" customWidth="1"/>
    <col min="12297" max="12297" width="12.28515625" style="72" customWidth="1"/>
    <col min="12298" max="12298" width="12.5703125" style="72" customWidth="1"/>
    <col min="12299" max="12544" width="9.140625" style="72"/>
    <col min="12545" max="12545" width="2.7109375" style="72" customWidth="1"/>
    <col min="12546" max="12546" width="24.5703125" style="72" customWidth="1"/>
    <col min="12547" max="12547" width="16.7109375" style="72" customWidth="1"/>
    <col min="12548" max="12548" width="17.140625" style="72" customWidth="1"/>
    <col min="12549" max="12549" width="16" style="72" customWidth="1"/>
    <col min="12550" max="12550" width="17.140625" style="72" customWidth="1"/>
    <col min="12551" max="12552" width="12.5703125" style="72" customWidth="1"/>
    <col min="12553" max="12553" width="12.28515625" style="72" customWidth="1"/>
    <col min="12554" max="12554" width="12.5703125" style="72" customWidth="1"/>
    <col min="12555" max="12800" width="9.140625" style="72"/>
    <col min="12801" max="12801" width="2.7109375" style="72" customWidth="1"/>
    <col min="12802" max="12802" width="24.5703125" style="72" customWidth="1"/>
    <col min="12803" max="12803" width="16.7109375" style="72" customWidth="1"/>
    <col min="12804" max="12804" width="17.140625" style="72" customWidth="1"/>
    <col min="12805" max="12805" width="16" style="72" customWidth="1"/>
    <col min="12806" max="12806" width="17.140625" style="72" customWidth="1"/>
    <col min="12807" max="12808" width="12.5703125" style="72" customWidth="1"/>
    <col min="12809" max="12809" width="12.28515625" style="72" customWidth="1"/>
    <col min="12810" max="12810" width="12.5703125" style="72" customWidth="1"/>
    <col min="12811" max="13056" width="9.140625" style="72"/>
    <col min="13057" max="13057" width="2.7109375" style="72" customWidth="1"/>
    <col min="13058" max="13058" width="24.5703125" style="72" customWidth="1"/>
    <col min="13059" max="13059" width="16.7109375" style="72" customWidth="1"/>
    <col min="13060" max="13060" width="17.140625" style="72" customWidth="1"/>
    <col min="13061" max="13061" width="16" style="72" customWidth="1"/>
    <col min="13062" max="13062" width="17.140625" style="72" customWidth="1"/>
    <col min="13063" max="13064" width="12.5703125" style="72" customWidth="1"/>
    <col min="13065" max="13065" width="12.28515625" style="72" customWidth="1"/>
    <col min="13066" max="13066" width="12.5703125" style="72" customWidth="1"/>
    <col min="13067" max="13312" width="9.140625" style="72"/>
    <col min="13313" max="13313" width="2.7109375" style="72" customWidth="1"/>
    <col min="13314" max="13314" width="24.5703125" style="72" customWidth="1"/>
    <col min="13315" max="13315" width="16.7109375" style="72" customWidth="1"/>
    <col min="13316" max="13316" width="17.140625" style="72" customWidth="1"/>
    <col min="13317" max="13317" width="16" style="72" customWidth="1"/>
    <col min="13318" max="13318" width="17.140625" style="72" customWidth="1"/>
    <col min="13319" max="13320" width="12.5703125" style="72" customWidth="1"/>
    <col min="13321" max="13321" width="12.28515625" style="72" customWidth="1"/>
    <col min="13322" max="13322" width="12.5703125" style="72" customWidth="1"/>
    <col min="13323" max="13568" width="9.140625" style="72"/>
    <col min="13569" max="13569" width="2.7109375" style="72" customWidth="1"/>
    <col min="13570" max="13570" width="24.5703125" style="72" customWidth="1"/>
    <col min="13571" max="13571" width="16.7109375" style="72" customWidth="1"/>
    <col min="13572" max="13572" width="17.140625" style="72" customWidth="1"/>
    <col min="13573" max="13573" width="16" style="72" customWidth="1"/>
    <col min="13574" max="13574" width="17.140625" style="72" customWidth="1"/>
    <col min="13575" max="13576" width="12.5703125" style="72" customWidth="1"/>
    <col min="13577" max="13577" width="12.28515625" style="72" customWidth="1"/>
    <col min="13578" max="13578" width="12.5703125" style="72" customWidth="1"/>
    <col min="13579" max="13824" width="9.140625" style="72"/>
    <col min="13825" max="13825" width="2.7109375" style="72" customWidth="1"/>
    <col min="13826" max="13826" width="24.5703125" style="72" customWidth="1"/>
    <col min="13827" max="13827" width="16.7109375" style="72" customWidth="1"/>
    <col min="13828" max="13828" width="17.140625" style="72" customWidth="1"/>
    <col min="13829" max="13829" width="16" style="72" customWidth="1"/>
    <col min="13830" max="13830" width="17.140625" style="72" customWidth="1"/>
    <col min="13831" max="13832" width="12.5703125" style="72" customWidth="1"/>
    <col min="13833" max="13833" width="12.28515625" style="72" customWidth="1"/>
    <col min="13834" max="13834" width="12.5703125" style="72" customWidth="1"/>
    <col min="13835" max="14080" width="9.140625" style="72"/>
    <col min="14081" max="14081" width="2.7109375" style="72" customWidth="1"/>
    <col min="14082" max="14082" width="24.5703125" style="72" customWidth="1"/>
    <col min="14083" max="14083" width="16.7109375" style="72" customWidth="1"/>
    <col min="14084" max="14084" width="17.140625" style="72" customWidth="1"/>
    <col min="14085" max="14085" width="16" style="72" customWidth="1"/>
    <col min="14086" max="14086" width="17.140625" style="72" customWidth="1"/>
    <col min="14087" max="14088" width="12.5703125" style="72" customWidth="1"/>
    <col min="14089" max="14089" width="12.28515625" style="72" customWidth="1"/>
    <col min="14090" max="14090" width="12.5703125" style="72" customWidth="1"/>
    <col min="14091" max="14336" width="9.140625" style="72"/>
    <col min="14337" max="14337" width="2.7109375" style="72" customWidth="1"/>
    <col min="14338" max="14338" width="24.5703125" style="72" customWidth="1"/>
    <col min="14339" max="14339" width="16.7109375" style="72" customWidth="1"/>
    <col min="14340" max="14340" width="17.140625" style="72" customWidth="1"/>
    <col min="14341" max="14341" width="16" style="72" customWidth="1"/>
    <col min="14342" max="14342" width="17.140625" style="72" customWidth="1"/>
    <col min="14343" max="14344" width="12.5703125" style="72" customWidth="1"/>
    <col min="14345" max="14345" width="12.28515625" style="72" customWidth="1"/>
    <col min="14346" max="14346" width="12.5703125" style="72" customWidth="1"/>
    <col min="14347" max="14592" width="9.140625" style="72"/>
    <col min="14593" max="14593" width="2.7109375" style="72" customWidth="1"/>
    <col min="14594" max="14594" width="24.5703125" style="72" customWidth="1"/>
    <col min="14595" max="14595" width="16.7109375" style="72" customWidth="1"/>
    <col min="14596" max="14596" width="17.140625" style="72" customWidth="1"/>
    <col min="14597" max="14597" width="16" style="72" customWidth="1"/>
    <col min="14598" max="14598" width="17.140625" style="72" customWidth="1"/>
    <col min="14599" max="14600" width="12.5703125" style="72" customWidth="1"/>
    <col min="14601" max="14601" width="12.28515625" style="72" customWidth="1"/>
    <col min="14602" max="14602" width="12.5703125" style="72" customWidth="1"/>
    <col min="14603" max="14848" width="9.140625" style="72"/>
    <col min="14849" max="14849" width="2.7109375" style="72" customWidth="1"/>
    <col min="14850" max="14850" width="24.5703125" style="72" customWidth="1"/>
    <col min="14851" max="14851" width="16.7109375" style="72" customWidth="1"/>
    <col min="14852" max="14852" width="17.140625" style="72" customWidth="1"/>
    <col min="14853" max="14853" width="16" style="72" customWidth="1"/>
    <col min="14854" max="14854" width="17.140625" style="72" customWidth="1"/>
    <col min="14855" max="14856" width="12.5703125" style="72" customWidth="1"/>
    <col min="14857" max="14857" width="12.28515625" style="72" customWidth="1"/>
    <col min="14858" max="14858" width="12.5703125" style="72" customWidth="1"/>
    <col min="14859" max="15104" width="9.140625" style="72"/>
    <col min="15105" max="15105" width="2.7109375" style="72" customWidth="1"/>
    <col min="15106" max="15106" width="24.5703125" style="72" customWidth="1"/>
    <col min="15107" max="15107" width="16.7109375" style="72" customWidth="1"/>
    <col min="15108" max="15108" width="17.140625" style="72" customWidth="1"/>
    <col min="15109" max="15109" width="16" style="72" customWidth="1"/>
    <col min="15110" max="15110" width="17.140625" style="72" customWidth="1"/>
    <col min="15111" max="15112" width="12.5703125" style="72" customWidth="1"/>
    <col min="15113" max="15113" width="12.28515625" style="72" customWidth="1"/>
    <col min="15114" max="15114" width="12.5703125" style="72" customWidth="1"/>
    <col min="15115" max="15360" width="9.140625" style="72"/>
    <col min="15361" max="15361" width="2.7109375" style="72" customWidth="1"/>
    <col min="15362" max="15362" width="24.5703125" style="72" customWidth="1"/>
    <col min="15363" max="15363" width="16.7109375" style="72" customWidth="1"/>
    <col min="15364" max="15364" width="17.140625" style="72" customWidth="1"/>
    <col min="15365" max="15365" width="16" style="72" customWidth="1"/>
    <col min="15366" max="15366" width="17.140625" style="72" customWidth="1"/>
    <col min="15367" max="15368" width="12.5703125" style="72" customWidth="1"/>
    <col min="15369" max="15369" width="12.28515625" style="72" customWidth="1"/>
    <col min="15370" max="15370" width="12.5703125" style="72" customWidth="1"/>
    <col min="15371" max="15616" width="9.140625" style="72"/>
    <col min="15617" max="15617" width="2.7109375" style="72" customWidth="1"/>
    <col min="15618" max="15618" width="24.5703125" style="72" customWidth="1"/>
    <col min="15619" max="15619" width="16.7109375" style="72" customWidth="1"/>
    <col min="15620" max="15620" width="17.140625" style="72" customWidth="1"/>
    <col min="15621" max="15621" width="16" style="72" customWidth="1"/>
    <col min="15622" max="15622" width="17.140625" style="72" customWidth="1"/>
    <col min="15623" max="15624" width="12.5703125" style="72" customWidth="1"/>
    <col min="15625" max="15625" width="12.28515625" style="72" customWidth="1"/>
    <col min="15626" max="15626" width="12.5703125" style="72" customWidth="1"/>
    <col min="15627" max="15872" width="9.140625" style="72"/>
    <col min="15873" max="15873" width="2.7109375" style="72" customWidth="1"/>
    <col min="15874" max="15874" width="24.5703125" style="72" customWidth="1"/>
    <col min="15875" max="15875" width="16.7109375" style="72" customWidth="1"/>
    <col min="15876" max="15876" width="17.140625" style="72" customWidth="1"/>
    <col min="15877" max="15877" width="16" style="72" customWidth="1"/>
    <col min="15878" max="15878" width="17.140625" style="72" customWidth="1"/>
    <col min="15879" max="15880" width="12.5703125" style="72" customWidth="1"/>
    <col min="15881" max="15881" width="12.28515625" style="72" customWidth="1"/>
    <col min="15882" max="15882" width="12.5703125" style="72" customWidth="1"/>
    <col min="15883" max="16128" width="9.140625" style="72"/>
    <col min="16129" max="16129" width="2.7109375" style="72" customWidth="1"/>
    <col min="16130" max="16130" width="24.5703125" style="72" customWidth="1"/>
    <col min="16131" max="16131" width="16.7109375" style="72" customWidth="1"/>
    <col min="16132" max="16132" width="17.140625" style="72" customWidth="1"/>
    <col min="16133" max="16133" width="16" style="72" customWidth="1"/>
    <col min="16134" max="16134" width="17.140625" style="72" customWidth="1"/>
    <col min="16135" max="16136" width="12.5703125" style="72" customWidth="1"/>
    <col min="16137" max="16137" width="12.28515625" style="72" customWidth="1"/>
    <col min="16138" max="16138" width="12.5703125" style="72" customWidth="1"/>
    <col min="16139" max="16384" width="9.140625" style="72"/>
  </cols>
  <sheetData>
    <row r="1" spans="1:6" s="70" customFormat="1" ht="17.45" customHeight="1" x14ac:dyDescent="0.4">
      <c r="B1" s="71" t="s">
        <v>57</v>
      </c>
    </row>
    <row r="2" spans="1:6" ht="12.6" customHeight="1" x14ac:dyDescent="0.2">
      <c r="B2" s="73"/>
    </row>
    <row r="3" spans="1:6" ht="14.25" customHeight="1" x14ac:dyDescent="0.2">
      <c r="B3" s="74" t="s">
        <v>1</v>
      </c>
      <c r="C3" s="111" t="s">
        <v>58</v>
      </c>
      <c r="D3" s="111"/>
      <c r="E3" s="111"/>
    </row>
    <row r="4" spans="1:6" ht="15" customHeight="1" x14ac:dyDescent="0.2">
      <c r="B4" s="75" t="s">
        <v>4</v>
      </c>
      <c r="C4" s="112" t="s">
        <v>59</v>
      </c>
      <c r="D4" s="113"/>
      <c r="E4" s="113"/>
      <c r="F4" s="76"/>
    </row>
    <row r="5" spans="1:6" ht="15" customHeight="1" x14ac:dyDescent="0.2">
      <c r="B5" s="77" t="s">
        <v>60</v>
      </c>
      <c r="C5" s="114" t="s">
        <v>61</v>
      </c>
      <c r="D5" s="113"/>
      <c r="E5" s="113"/>
      <c r="F5" s="70"/>
    </row>
    <row r="6" spans="1:6" ht="15" customHeight="1" x14ac:dyDescent="0.2">
      <c r="B6" s="77" t="s">
        <v>7</v>
      </c>
      <c r="C6" s="113" t="s">
        <v>62</v>
      </c>
      <c r="D6" s="113"/>
      <c r="E6" s="113"/>
      <c r="F6" s="70"/>
    </row>
    <row r="7" spans="1:6" ht="15" customHeight="1" x14ac:dyDescent="0.2">
      <c r="B7" s="77" t="s">
        <v>9</v>
      </c>
      <c r="C7" s="115" t="s">
        <v>63</v>
      </c>
      <c r="D7" s="116"/>
      <c r="E7" s="116"/>
      <c r="F7" s="70"/>
    </row>
    <row r="8" spans="1:6" ht="15" customHeight="1" thickBot="1" x14ac:dyDescent="0.25">
      <c r="B8" s="70"/>
      <c r="C8" s="70"/>
      <c r="D8" s="70"/>
      <c r="E8" s="70"/>
      <c r="F8" s="70"/>
    </row>
    <row r="9" spans="1:6" s="70" customFormat="1" ht="13.5" customHeight="1" thickTop="1" x14ac:dyDescent="0.2">
      <c r="B9" s="110" t="s">
        <v>64</v>
      </c>
      <c r="C9" s="110"/>
      <c r="D9" s="110"/>
      <c r="E9" s="110"/>
      <c r="F9" s="110"/>
    </row>
    <row r="10" spans="1:6" s="70" customFormat="1" ht="12.75" customHeight="1" x14ac:dyDescent="0.2">
      <c r="B10" s="75"/>
      <c r="C10" s="119" t="s">
        <v>65</v>
      </c>
      <c r="D10" s="120"/>
      <c r="E10" s="72"/>
      <c r="F10" s="72"/>
    </row>
    <row r="11" spans="1:6" ht="52.5" customHeight="1" x14ac:dyDescent="0.2">
      <c r="B11" s="74"/>
      <c r="C11" s="78" t="s">
        <v>66</v>
      </c>
      <c r="D11" s="78" t="s">
        <v>67</v>
      </c>
    </row>
    <row r="12" spans="1:6" ht="15" customHeight="1" x14ac:dyDescent="0.2">
      <c r="B12" s="74" t="s">
        <v>68</v>
      </c>
      <c r="C12" s="79">
        <v>600653</v>
      </c>
      <c r="D12" s="79">
        <v>108589</v>
      </c>
    </row>
    <row r="13" spans="1:6" ht="15" customHeight="1" thickBot="1" x14ac:dyDescent="0.25">
      <c r="B13" s="70"/>
      <c r="C13" s="70"/>
      <c r="D13" s="70"/>
      <c r="E13" s="70"/>
      <c r="F13" s="70"/>
    </row>
    <row r="14" spans="1:6" ht="13.5" customHeight="1" thickTop="1" x14ac:dyDescent="0.2">
      <c r="B14" s="121" t="s">
        <v>69</v>
      </c>
      <c r="C14" s="121"/>
      <c r="D14" s="121"/>
      <c r="E14" s="121"/>
      <c r="F14" s="121"/>
    </row>
    <row r="15" spans="1:6" ht="15" customHeight="1" x14ac:dyDescent="0.2">
      <c r="A15" s="70"/>
      <c r="B15" s="80"/>
      <c r="C15" s="120" t="s">
        <v>70</v>
      </c>
      <c r="D15" s="120"/>
    </row>
    <row r="16" spans="1:6" ht="45" customHeight="1" x14ac:dyDescent="0.2">
      <c r="A16" s="70"/>
      <c r="B16" s="81" t="s">
        <v>71</v>
      </c>
      <c r="C16" s="82" t="s">
        <v>42</v>
      </c>
      <c r="D16" s="82" t="s">
        <v>72</v>
      </c>
    </row>
    <row r="17" spans="1:4" ht="15" customHeight="1" x14ac:dyDescent="0.2">
      <c r="A17" s="70"/>
      <c r="B17" s="83" t="s">
        <v>73</v>
      </c>
      <c r="C17" s="84">
        <f>(836031+2992246+9526816)/1000</f>
        <v>13355.093000000001</v>
      </c>
      <c r="D17" s="85">
        <f>1811169+1092495</f>
        <v>2903664</v>
      </c>
    </row>
    <row r="18" spans="1:4" ht="15" customHeight="1" x14ac:dyDescent="0.2">
      <c r="A18" s="70"/>
      <c r="B18" s="83" t="s">
        <v>74</v>
      </c>
      <c r="C18" s="84">
        <f>40037581/1000</f>
        <v>40037.580999999998</v>
      </c>
      <c r="D18" s="85">
        <v>9977917</v>
      </c>
    </row>
    <row r="19" spans="1:4" ht="15" customHeight="1" x14ac:dyDescent="0.2">
      <c r="A19" s="70"/>
      <c r="B19" s="83" t="s">
        <v>75</v>
      </c>
      <c r="C19" s="84"/>
      <c r="D19" s="85"/>
    </row>
    <row r="20" spans="1:4" ht="15" customHeight="1" x14ac:dyDescent="0.2">
      <c r="A20" s="70"/>
      <c r="B20" s="83" t="s">
        <v>76</v>
      </c>
      <c r="C20" s="84"/>
      <c r="D20" s="85"/>
    </row>
    <row r="21" spans="1:4" ht="15" customHeight="1" x14ac:dyDescent="0.2">
      <c r="A21" s="70"/>
      <c r="B21" s="83" t="s">
        <v>77</v>
      </c>
      <c r="C21" s="86">
        <v>0</v>
      </c>
      <c r="D21" s="85">
        <v>4031731</v>
      </c>
    </row>
    <row r="22" spans="1:4" ht="15" customHeight="1" x14ac:dyDescent="0.2">
      <c r="A22" s="70"/>
      <c r="B22" s="87" t="s">
        <v>78</v>
      </c>
      <c r="C22" s="84"/>
      <c r="D22" s="85"/>
    </row>
    <row r="23" spans="1:4" ht="15" customHeight="1" x14ac:dyDescent="0.2">
      <c r="A23" s="70"/>
      <c r="B23" s="87" t="s">
        <v>79</v>
      </c>
      <c r="C23" s="88"/>
      <c r="D23" s="85">
        <v>1519456</v>
      </c>
    </row>
    <row r="24" spans="1:4" ht="15" customHeight="1" x14ac:dyDescent="0.2">
      <c r="A24" s="70"/>
      <c r="B24" s="89"/>
      <c r="C24" s="88"/>
      <c r="D24" s="85"/>
    </row>
    <row r="25" spans="1:4" ht="15" customHeight="1" x14ac:dyDescent="0.2">
      <c r="A25" s="70"/>
      <c r="B25" s="89"/>
      <c r="C25" s="88"/>
      <c r="D25" s="85"/>
    </row>
    <row r="26" spans="1:4" ht="15" customHeight="1" x14ac:dyDescent="0.2">
      <c r="A26" s="70"/>
      <c r="B26" s="89"/>
      <c r="C26" s="88"/>
      <c r="D26" s="85"/>
    </row>
    <row r="27" spans="1:4" ht="15" customHeight="1" x14ac:dyDescent="0.2">
      <c r="A27" s="70"/>
      <c r="B27" s="89"/>
      <c r="C27" s="88"/>
      <c r="D27" s="85"/>
    </row>
    <row r="28" spans="1:4" ht="40.15" customHeight="1" x14ac:dyDescent="0.2">
      <c r="A28" s="70"/>
      <c r="B28" s="90" t="s">
        <v>80</v>
      </c>
      <c r="C28" s="91"/>
      <c r="D28" s="92"/>
    </row>
    <row r="29" spans="1:4" ht="15" customHeight="1" x14ac:dyDescent="0.2">
      <c r="A29" s="70"/>
      <c r="B29" s="93" t="s">
        <v>81</v>
      </c>
      <c r="C29" s="94"/>
      <c r="D29" s="85">
        <f>(1574102-1519456)+2184992</f>
        <v>2239638</v>
      </c>
    </row>
    <row r="30" spans="1:4" ht="15" customHeight="1" x14ac:dyDescent="0.2">
      <c r="A30" s="70"/>
      <c r="B30" s="95"/>
      <c r="C30" s="96"/>
      <c r="D30" s="85"/>
    </row>
    <row r="31" spans="1:4" ht="15" customHeight="1" x14ac:dyDescent="0.2">
      <c r="A31" s="70"/>
      <c r="B31" s="95"/>
      <c r="C31" s="96"/>
      <c r="D31" s="85"/>
    </row>
    <row r="32" spans="1:4" ht="15" customHeight="1" x14ac:dyDescent="0.2">
      <c r="A32" s="70"/>
      <c r="B32" s="95"/>
      <c r="C32" s="96"/>
      <c r="D32" s="85"/>
    </row>
    <row r="33" spans="1:6" ht="15" customHeight="1" x14ac:dyDescent="0.2">
      <c r="A33" s="70"/>
      <c r="B33" s="95"/>
      <c r="C33" s="97"/>
      <c r="D33" s="85"/>
    </row>
    <row r="34" spans="1:6" ht="15" customHeight="1" x14ac:dyDescent="0.2">
      <c r="B34" s="98" t="s">
        <v>68</v>
      </c>
      <c r="C34" s="99">
        <f>SUM(C17:C27)</f>
        <v>53392.673999999999</v>
      </c>
      <c r="D34" s="99">
        <f>SUM(D17:D33)</f>
        <v>20672406</v>
      </c>
    </row>
    <row r="35" spans="1:6" ht="15" customHeight="1" x14ac:dyDescent="0.2">
      <c r="B35" s="100"/>
      <c r="C35" s="101"/>
      <c r="D35" s="102"/>
    </row>
    <row r="36" spans="1:6" s="70" customFormat="1" ht="15" customHeight="1" x14ac:dyDescent="0.2">
      <c r="B36" s="74" t="s">
        <v>1</v>
      </c>
      <c r="C36" s="103" t="str">
        <f>C3</f>
        <v>Avista Corp.</v>
      </c>
      <c r="D36" s="103"/>
    </row>
    <row r="37" spans="1:6" s="70" customFormat="1" ht="21" customHeight="1" x14ac:dyDescent="0.2">
      <c r="B37" s="74"/>
      <c r="C37" s="104"/>
      <c r="D37" s="104"/>
    </row>
    <row r="38" spans="1:6" s="105" customFormat="1" ht="19.149999999999999" customHeight="1" x14ac:dyDescent="0.2">
      <c r="B38" s="122" t="s">
        <v>82</v>
      </c>
      <c r="C38" s="122"/>
      <c r="D38" s="122"/>
      <c r="E38" s="122"/>
      <c r="F38" s="122"/>
    </row>
    <row r="39" spans="1:6" ht="15" customHeight="1" x14ac:dyDescent="0.2">
      <c r="B39" s="123"/>
      <c r="C39" s="123"/>
      <c r="D39" s="123"/>
      <c r="E39" s="123"/>
      <c r="F39" s="123"/>
    </row>
    <row r="40" spans="1:6" ht="15" customHeight="1" x14ac:dyDescent="0.2">
      <c r="B40" s="106"/>
      <c r="C40" s="107"/>
      <c r="D40" s="107"/>
      <c r="E40" s="107"/>
      <c r="F40" s="107"/>
    </row>
    <row r="41" spans="1:6" ht="15" customHeight="1" x14ac:dyDescent="0.2">
      <c r="B41" s="106"/>
      <c r="C41" s="107"/>
      <c r="D41" s="107"/>
      <c r="E41" s="107"/>
      <c r="F41" s="107"/>
    </row>
    <row r="42" spans="1:6" ht="15" customHeight="1" x14ac:dyDescent="0.2">
      <c r="B42" s="106"/>
      <c r="C42" s="107"/>
      <c r="D42" s="107"/>
      <c r="E42" s="107"/>
      <c r="F42" s="107"/>
    </row>
    <row r="43" spans="1:6" ht="15" customHeight="1" x14ac:dyDescent="0.2">
      <c r="B43" s="106"/>
      <c r="C43" s="107"/>
      <c r="D43" s="107"/>
      <c r="E43" s="107"/>
      <c r="F43" s="107"/>
    </row>
    <row r="44" spans="1:6" ht="15" customHeight="1" x14ac:dyDescent="0.2">
      <c r="B44" s="106"/>
      <c r="C44" s="107"/>
      <c r="D44" s="107"/>
      <c r="E44" s="107"/>
      <c r="F44" s="107"/>
    </row>
    <row r="45" spans="1:6" ht="15" customHeight="1" x14ac:dyDescent="0.2">
      <c r="B45" s="106"/>
      <c r="C45" s="107"/>
      <c r="D45" s="107"/>
      <c r="E45" s="107"/>
      <c r="F45" s="107"/>
    </row>
    <row r="46" spans="1:6" ht="15" customHeight="1" x14ac:dyDescent="0.2">
      <c r="B46" s="106"/>
      <c r="C46" s="107"/>
      <c r="D46" s="107"/>
      <c r="E46" s="107"/>
      <c r="F46" s="107"/>
    </row>
    <row r="47" spans="1:6" ht="15" customHeight="1" x14ac:dyDescent="0.2">
      <c r="B47" s="106"/>
      <c r="C47" s="107"/>
      <c r="D47" s="107"/>
      <c r="E47" s="107"/>
      <c r="F47" s="107"/>
    </row>
    <row r="48" spans="1:6" ht="15" customHeight="1" x14ac:dyDescent="0.2">
      <c r="B48" s="106"/>
      <c r="C48" s="107"/>
      <c r="D48" s="107"/>
      <c r="E48" s="107"/>
      <c r="F48" s="107"/>
    </row>
    <row r="49" spans="1:6" ht="15" customHeight="1" x14ac:dyDescent="0.2">
      <c r="B49" s="106"/>
      <c r="C49" s="107"/>
      <c r="D49" s="107"/>
      <c r="E49" s="107"/>
      <c r="F49" s="107"/>
    </row>
    <row r="50" spans="1:6" ht="15" customHeight="1" x14ac:dyDescent="0.2">
      <c r="B50" s="106"/>
      <c r="C50" s="107"/>
      <c r="D50" s="107"/>
      <c r="E50" s="107"/>
      <c r="F50" s="107"/>
    </row>
    <row r="51" spans="1:6" ht="15" customHeight="1" x14ac:dyDescent="0.2">
      <c r="B51" s="106"/>
      <c r="C51" s="107"/>
      <c r="D51" s="107"/>
      <c r="E51" s="107"/>
      <c r="F51" s="107"/>
    </row>
    <row r="52" spans="1:6" ht="15" customHeight="1" x14ac:dyDescent="0.2">
      <c r="B52" s="106"/>
      <c r="C52" s="107"/>
      <c r="D52" s="107"/>
      <c r="E52" s="107"/>
      <c r="F52" s="107"/>
    </row>
    <row r="53" spans="1:6" ht="15" customHeight="1" x14ac:dyDescent="0.25">
      <c r="A53" s="74"/>
      <c r="B53" s="74" t="s">
        <v>1</v>
      </c>
      <c r="C53" s="117" t="str">
        <f>C36</f>
        <v>Avista Corp.</v>
      </c>
      <c r="D53" s="118"/>
      <c r="E53" s="108"/>
      <c r="F53" s="108"/>
    </row>
    <row r="54" spans="1:6" x14ac:dyDescent="0.2">
      <c r="A54" s="74"/>
      <c r="B54" s="74"/>
      <c r="C54" s="104"/>
      <c r="D54" s="104"/>
      <c r="E54" s="104"/>
      <c r="F54" s="104"/>
    </row>
    <row r="55" spans="1:6" x14ac:dyDescent="0.2">
      <c r="B55" s="109" t="s">
        <v>83</v>
      </c>
    </row>
  </sheetData>
  <mergeCells count="12">
    <mergeCell ref="C53:D53"/>
    <mergeCell ref="C10:D10"/>
    <mergeCell ref="B14:F14"/>
    <mergeCell ref="C15:D15"/>
    <mergeCell ref="B38:F38"/>
    <mergeCell ref="B39:F39"/>
    <mergeCell ref="B9:F9"/>
    <mergeCell ref="C3:E3"/>
    <mergeCell ref="C4:E4"/>
    <mergeCell ref="C5:E5"/>
    <mergeCell ref="C6:E6"/>
    <mergeCell ref="C7:E7"/>
  </mergeCells>
  <hyperlinks>
    <hyperlink ref="C7" r:id="rId1"/>
  </hyperlinks>
  <pageMargins left="0.6" right="0.45" top="0.75" bottom="0.75" header="0.3" footer="0.3"/>
  <pageSetup scale="62" orientation="portrait" r:id="rId2"/>
  <headerFooter>
    <oddFooter>&amp;L&amp;F  &amp;A&amp;R&amp;D</oddFooter>
  </headerFooter>
  <rowBreaks count="1" manualBreakCount="1">
    <brk id="34" max="5"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85"/>
  <sheetViews>
    <sheetView view="pageBreakPreview" zoomScaleNormal="100" zoomScaleSheetLayoutView="100" workbookViewId="0">
      <selection activeCell="Q19" sqref="Q19"/>
    </sheetView>
  </sheetViews>
  <sheetFormatPr defaultRowHeight="12.75" x14ac:dyDescent="0.2"/>
  <cols>
    <col min="1" max="1" width="2.7109375" style="6" customWidth="1"/>
    <col min="2" max="2" width="39.5703125" style="6" customWidth="1"/>
    <col min="3" max="5" width="10.7109375" style="6" customWidth="1"/>
    <col min="6" max="6" width="13.5703125" style="6" customWidth="1"/>
    <col min="7" max="9" width="10.7109375" style="6" customWidth="1"/>
    <col min="10" max="10" width="12.140625" style="6" customWidth="1"/>
    <col min="11" max="11" width="10.7109375" style="6" customWidth="1"/>
    <col min="12" max="12" width="16.5703125" style="6" customWidth="1"/>
    <col min="13" max="13" width="18.42578125" style="6" customWidth="1"/>
    <col min="14" max="14" width="10.5703125" style="6" customWidth="1"/>
    <col min="15" max="15" width="10.7109375" style="6" customWidth="1"/>
    <col min="16" max="16" width="9.140625" style="6"/>
    <col min="17" max="17" width="11" style="6" bestFit="1" customWidth="1"/>
    <col min="18" max="18" width="9.140625" style="6"/>
    <col min="19" max="19" width="10.28515625" style="6" bestFit="1" customWidth="1"/>
    <col min="20" max="256" width="9.140625" style="6"/>
    <col min="257" max="257" width="2.7109375" style="6" customWidth="1"/>
    <col min="258" max="258" width="39.5703125" style="6" customWidth="1"/>
    <col min="259" max="261" width="10.7109375" style="6" customWidth="1"/>
    <col min="262" max="262" width="13.5703125" style="6" customWidth="1"/>
    <col min="263" max="265" width="10.7109375" style="6" customWidth="1"/>
    <col min="266" max="266" width="12.140625" style="6" customWidth="1"/>
    <col min="267" max="267" width="10.7109375" style="6" customWidth="1"/>
    <col min="268" max="268" width="16.5703125" style="6" customWidth="1"/>
    <col min="269" max="269" width="18.42578125" style="6" customWidth="1"/>
    <col min="270" max="270" width="10.5703125" style="6" customWidth="1"/>
    <col min="271" max="271" width="10.7109375" style="6" customWidth="1"/>
    <col min="272" max="512" width="9.140625" style="6"/>
    <col min="513" max="513" width="2.7109375" style="6" customWidth="1"/>
    <col min="514" max="514" width="39.5703125" style="6" customWidth="1"/>
    <col min="515" max="517" width="10.7109375" style="6" customWidth="1"/>
    <col min="518" max="518" width="13.5703125" style="6" customWidth="1"/>
    <col min="519" max="521" width="10.7109375" style="6" customWidth="1"/>
    <col min="522" max="522" width="12.140625" style="6" customWidth="1"/>
    <col min="523" max="523" width="10.7109375" style="6" customWidth="1"/>
    <col min="524" max="524" width="16.5703125" style="6" customWidth="1"/>
    <col min="525" max="525" width="18.42578125" style="6" customWidth="1"/>
    <col min="526" max="526" width="10.5703125" style="6" customWidth="1"/>
    <col min="527" max="527" width="10.7109375" style="6" customWidth="1"/>
    <col min="528" max="768" width="9.140625" style="6"/>
    <col min="769" max="769" width="2.7109375" style="6" customWidth="1"/>
    <col min="770" max="770" width="39.5703125" style="6" customWidth="1"/>
    <col min="771" max="773" width="10.7109375" style="6" customWidth="1"/>
    <col min="774" max="774" width="13.5703125" style="6" customWidth="1"/>
    <col min="775" max="777" width="10.7109375" style="6" customWidth="1"/>
    <col min="778" max="778" width="12.140625" style="6" customWidth="1"/>
    <col min="779" max="779" width="10.7109375" style="6" customWidth="1"/>
    <col min="780" max="780" width="16.5703125" style="6" customWidth="1"/>
    <col min="781" max="781" width="18.42578125" style="6" customWidth="1"/>
    <col min="782" max="782" width="10.5703125" style="6" customWidth="1"/>
    <col min="783" max="783" width="10.7109375" style="6" customWidth="1"/>
    <col min="784" max="1024" width="9.140625" style="6"/>
    <col min="1025" max="1025" width="2.7109375" style="6" customWidth="1"/>
    <col min="1026" max="1026" width="39.5703125" style="6" customWidth="1"/>
    <col min="1027" max="1029" width="10.7109375" style="6" customWidth="1"/>
    <col min="1030" max="1030" width="13.5703125" style="6" customWidth="1"/>
    <col min="1031" max="1033" width="10.7109375" style="6" customWidth="1"/>
    <col min="1034" max="1034" width="12.140625" style="6" customWidth="1"/>
    <col min="1035" max="1035" width="10.7109375" style="6" customWidth="1"/>
    <col min="1036" max="1036" width="16.5703125" style="6" customWidth="1"/>
    <col min="1037" max="1037" width="18.42578125" style="6" customWidth="1"/>
    <col min="1038" max="1038" width="10.5703125" style="6" customWidth="1"/>
    <col min="1039" max="1039" width="10.7109375" style="6" customWidth="1"/>
    <col min="1040" max="1280" width="9.140625" style="6"/>
    <col min="1281" max="1281" width="2.7109375" style="6" customWidth="1"/>
    <col min="1282" max="1282" width="39.5703125" style="6" customWidth="1"/>
    <col min="1283" max="1285" width="10.7109375" style="6" customWidth="1"/>
    <col min="1286" max="1286" width="13.5703125" style="6" customWidth="1"/>
    <col min="1287" max="1289" width="10.7109375" style="6" customWidth="1"/>
    <col min="1290" max="1290" width="12.140625" style="6" customWidth="1"/>
    <col min="1291" max="1291" width="10.7109375" style="6" customWidth="1"/>
    <col min="1292" max="1292" width="16.5703125" style="6" customWidth="1"/>
    <col min="1293" max="1293" width="18.42578125" style="6" customWidth="1"/>
    <col min="1294" max="1294" width="10.5703125" style="6" customWidth="1"/>
    <col min="1295" max="1295" width="10.7109375" style="6" customWidth="1"/>
    <col min="1296" max="1536" width="9.140625" style="6"/>
    <col min="1537" max="1537" width="2.7109375" style="6" customWidth="1"/>
    <col min="1538" max="1538" width="39.5703125" style="6" customWidth="1"/>
    <col min="1539" max="1541" width="10.7109375" style="6" customWidth="1"/>
    <col min="1542" max="1542" width="13.5703125" style="6" customWidth="1"/>
    <col min="1543" max="1545" width="10.7109375" style="6" customWidth="1"/>
    <col min="1546" max="1546" width="12.140625" style="6" customWidth="1"/>
    <col min="1547" max="1547" width="10.7109375" style="6" customWidth="1"/>
    <col min="1548" max="1548" width="16.5703125" style="6" customWidth="1"/>
    <col min="1549" max="1549" width="18.42578125" style="6" customWidth="1"/>
    <col min="1550" max="1550" width="10.5703125" style="6" customWidth="1"/>
    <col min="1551" max="1551" width="10.7109375" style="6" customWidth="1"/>
    <col min="1552" max="1792" width="9.140625" style="6"/>
    <col min="1793" max="1793" width="2.7109375" style="6" customWidth="1"/>
    <col min="1794" max="1794" width="39.5703125" style="6" customWidth="1"/>
    <col min="1795" max="1797" width="10.7109375" style="6" customWidth="1"/>
    <col min="1798" max="1798" width="13.5703125" style="6" customWidth="1"/>
    <col min="1799" max="1801" width="10.7109375" style="6" customWidth="1"/>
    <col min="1802" max="1802" width="12.140625" style="6" customWidth="1"/>
    <col min="1803" max="1803" width="10.7109375" style="6" customWidth="1"/>
    <col min="1804" max="1804" width="16.5703125" style="6" customWidth="1"/>
    <col min="1805" max="1805" width="18.42578125" style="6" customWidth="1"/>
    <col min="1806" max="1806" width="10.5703125" style="6" customWidth="1"/>
    <col min="1807" max="1807" width="10.7109375" style="6" customWidth="1"/>
    <col min="1808" max="2048" width="9.140625" style="6"/>
    <col min="2049" max="2049" width="2.7109375" style="6" customWidth="1"/>
    <col min="2050" max="2050" width="39.5703125" style="6" customWidth="1"/>
    <col min="2051" max="2053" width="10.7109375" style="6" customWidth="1"/>
    <col min="2054" max="2054" width="13.5703125" style="6" customWidth="1"/>
    <col min="2055" max="2057" width="10.7109375" style="6" customWidth="1"/>
    <col min="2058" max="2058" width="12.140625" style="6" customWidth="1"/>
    <col min="2059" max="2059" width="10.7109375" style="6" customWidth="1"/>
    <col min="2060" max="2060" width="16.5703125" style="6" customWidth="1"/>
    <col min="2061" max="2061" width="18.42578125" style="6" customWidth="1"/>
    <col min="2062" max="2062" width="10.5703125" style="6" customWidth="1"/>
    <col min="2063" max="2063" width="10.7109375" style="6" customWidth="1"/>
    <col min="2064" max="2304" width="9.140625" style="6"/>
    <col min="2305" max="2305" width="2.7109375" style="6" customWidth="1"/>
    <col min="2306" max="2306" width="39.5703125" style="6" customWidth="1"/>
    <col min="2307" max="2309" width="10.7109375" style="6" customWidth="1"/>
    <col min="2310" max="2310" width="13.5703125" style="6" customWidth="1"/>
    <col min="2311" max="2313" width="10.7109375" style="6" customWidth="1"/>
    <col min="2314" max="2314" width="12.140625" style="6" customWidth="1"/>
    <col min="2315" max="2315" width="10.7109375" style="6" customWidth="1"/>
    <col min="2316" max="2316" width="16.5703125" style="6" customWidth="1"/>
    <col min="2317" max="2317" width="18.42578125" style="6" customWidth="1"/>
    <col min="2318" max="2318" width="10.5703125" style="6" customWidth="1"/>
    <col min="2319" max="2319" width="10.7109375" style="6" customWidth="1"/>
    <col min="2320" max="2560" width="9.140625" style="6"/>
    <col min="2561" max="2561" width="2.7109375" style="6" customWidth="1"/>
    <col min="2562" max="2562" width="39.5703125" style="6" customWidth="1"/>
    <col min="2563" max="2565" width="10.7109375" style="6" customWidth="1"/>
    <col min="2566" max="2566" width="13.5703125" style="6" customWidth="1"/>
    <col min="2567" max="2569" width="10.7109375" style="6" customWidth="1"/>
    <col min="2570" max="2570" width="12.140625" style="6" customWidth="1"/>
    <col min="2571" max="2571" width="10.7109375" style="6" customWidth="1"/>
    <col min="2572" max="2572" width="16.5703125" style="6" customWidth="1"/>
    <col min="2573" max="2573" width="18.42578125" style="6" customWidth="1"/>
    <col min="2574" max="2574" width="10.5703125" style="6" customWidth="1"/>
    <col min="2575" max="2575" width="10.7109375" style="6" customWidth="1"/>
    <col min="2576" max="2816" width="9.140625" style="6"/>
    <col min="2817" max="2817" width="2.7109375" style="6" customWidth="1"/>
    <col min="2818" max="2818" width="39.5703125" style="6" customWidth="1"/>
    <col min="2819" max="2821" width="10.7109375" style="6" customWidth="1"/>
    <col min="2822" max="2822" width="13.5703125" style="6" customWidth="1"/>
    <col min="2823" max="2825" width="10.7109375" style="6" customWidth="1"/>
    <col min="2826" max="2826" width="12.140625" style="6" customWidth="1"/>
    <col min="2827" max="2827" width="10.7109375" style="6" customWidth="1"/>
    <col min="2828" max="2828" width="16.5703125" style="6" customWidth="1"/>
    <col min="2829" max="2829" width="18.42578125" style="6" customWidth="1"/>
    <col min="2830" max="2830" width="10.5703125" style="6" customWidth="1"/>
    <col min="2831" max="2831" width="10.7109375" style="6" customWidth="1"/>
    <col min="2832" max="3072" width="9.140625" style="6"/>
    <col min="3073" max="3073" width="2.7109375" style="6" customWidth="1"/>
    <col min="3074" max="3074" width="39.5703125" style="6" customWidth="1"/>
    <col min="3075" max="3077" width="10.7109375" style="6" customWidth="1"/>
    <col min="3078" max="3078" width="13.5703125" style="6" customWidth="1"/>
    <col min="3079" max="3081" width="10.7109375" style="6" customWidth="1"/>
    <col min="3082" max="3082" width="12.140625" style="6" customWidth="1"/>
    <col min="3083" max="3083" width="10.7109375" style="6" customWidth="1"/>
    <col min="3084" max="3084" width="16.5703125" style="6" customWidth="1"/>
    <col min="3085" max="3085" width="18.42578125" style="6" customWidth="1"/>
    <col min="3086" max="3086" width="10.5703125" style="6" customWidth="1"/>
    <col min="3087" max="3087" width="10.7109375" style="6" customWidth="1"/>
    <col min="3088" max="3328" width="9.140625" style="6"/>
    <col min="3329" max="3329" width="2.7109375" style="6" customWidth="1"/>
    <col min="3330" max="3330" width="39.5703125" style="6" customWidth="1"/>
    <col min="3331" max="3333" width="10.7109375" style="6" customWidth="1"/>
    <col min="3334" max="3334" width="13.5703125" style="6" customWidth="1"/>
    <col min="3335" max="3337" width="10.7109375" style="6" customWidth="1"/>
    <col min="3338" max="3338" width="12.140625" style="6" customWidth="1"/>
    <col min="3339" max="3339" width="10.7109375" style="6" customWidth="1"/>
    <col min="3340" max="3340" width="16.5703125" style="6" customWidth="1"/>
    <col min="3341" max="3341" width="18.42578125" style="6" customWidth="1"/>
    <col min="3342" max="3342" width="10.5703125" style="6" customWidth="1"/>
    <col min="3343" max="3343" width="10.7109375" style="6" customWidth="1"/>
    <col min="3344" max="3584" width="9.140625" style="6"/>
    <col min="3585" max="3585" width="2.7109375" style="6" customWidth="1"/>
    <col min="3586" max="3586" width="39.5703125" style="6" customWidth="1"/>
    <col min="3587" max="3589" width="10.7109375" style="6" customWidth="1"/>
    <col min="3590" max="3590" width="13.5703125" style="6" customWidth="1"/>
    <col min="3591" max="3593" width="10.7109375" style="6" customWidth="1"/>
    <col min="3594" max="3594" width="12.140625" style="6" customWidth="1"/>
    <col min="3595" max="3595" width="10.7109375" style="6" customWidth="1"/>
    <col min="3596" max="3596" width="16.5703125" style="6" customWidth="1"/>
    <col min="3597" max="3597" width="18.42578125" style="6" customWidth="1"/>
    <col min="3598" max="3598" width="10.5703125" style="6" customWidth="1"/>
    <col min="3599" max="3599" width="10.7109375" style="6" customWidth="1"/>
    <col min="3600" max="3840" width="9.140625" style="6"/>
    <col min="3841" max="3841" width="2.7109375" style="6" customWidth="1"/>
    <col min="3842" max="3842" width="39.5703125" style="6" customWidth="1"/>
    <col min="3843" max="3845" width="10.7109375" style="6" customWidth="1"/>
    <col min="3846" max="3846" width="13.5703125" style="6" customWidth="1"/>
    <col min="3847" max="3849" width="10.7109375" style="6" customWidth="1"/>
    <col min="3850" max="3850" width="12.140625" style="6" customWidth="1"/>
    <col min="3851" max="3851" width="10.7109375" style="6" customWidth="1"/>
    <col min="3852" max="3852" width="16.5703125" style="6" customWidth="1"/>
    <col min="3853" max="3853" width="18.42578125" style="6" customWidth="1"/>
    <col min="3854" max="3854" width="10.5703125" style="6" customWidth="1"/>
    <col min="3855" max="3855" width="10.7109375" style="6" customWidth="1"/>
    <col min="3856" max="4096" width="9.140625" style="6"/>
    <col min="4097" max="4097" width="2.7109375" style="6" customWidth="1"/>
    <col min="4098" max="4098" width="39.5703125" style="6" customWidth="1"/>
    <col min="4099" max="4101" width="10.7109375" style="6" customWidth="1"/>
    <col min="4102" max="4102" width="13.5703125" style="6" customWidth="1"/>
    <col min="4103" max="4105" width="10.7109375" style="6" customWidth="1"/>
    <col min="4106" max="4106" width="12.140625" style="6" customWidth="1"/>
    <col min="4107" max="4107" width="10.7109375" style="6" customWidth="1"/>
    <col min="4108" max="4108" width="16.5703125" style="6" customWidth="1"/>
    <col min="4109" max="4109" width="18.42578125" style="6" customWidth="1"/>
    <col min="4110" max="4110" width="10.5703125" style="6" customWidth="1"/>
    <col min="4111" max="4111" width="10.7109375" style="6" customWidth="1"/>
    <col min="4112" max="4352" width="9.140625" style="6"/>
    <col min="4353" max="4353" width="2.7109375" style="6" customWidth="1"/>
    <col min="4354" max="4354" width="39.5703125" style="6" customWidth="1"/>
    <col min="4355" max="4357" width="10.7109375" style="6" customWidth="1"/>
    <col min="4358" max="4358" width="13.5703125" style="6" customWidth="1"/>
    <col min="4359" max="4361" width="10.7109375" style="6" customWidth="1"/>
    <col min="4362" max="4362" width="12.140625" style="6" customWidth="1"/>
    <col min="4363" max="4363" width="10.7109375" style="6" customWidth="1"/>
    <col min="4364" max="4364" width="16.5703125" style="6" customWidth="1"/>
    <col min="4365" max="4365" width="18.42578125" style="6" customWidth="1"/>
    <col min="4366" max="4366" width="10.5703125" style="6" customWidth="1"/>
    <col min="4367" max="4367" width="10.7109375" style="6" customWidth="1"/>
    <col min="4368" max="4608" width="9.140625" style="6"/>
    <col min="4609" max="4609" width="2.7109375" style="6" customWidth="1"/>
    <col min="4610" max="4610" width="39.5703125" style="6" customWidth="1"/>
    <col min="4611" max="4613" width="10.7109375" style="6" customWidth="1"/>
    <col min="4614" max="4614" width="13.5703125" style="6" customWidth="1"/>
    <col min="4615" max="4617" width="10.7109375" style="6" customWidth="1"/>
    <col min="4618" max="4618" width="12.140625" style="6" customWidth="1"/>
    <col min="4619" max="4619" width="10.7109375" style="6" customWidth="1"/>
    <col min="4620" max="4620" width="16.5703125" style="6" customWidth="1"/>
    <col min="4621" max="4621" width="18.42578125" style="6" customWidth="1"/>
    <col min="4622" max="4622" width="10.5703125" style="6" customWidth="1"/>
    <col min="4623" max="4623" width="10.7109375" style="6" customWidth="1"/>
    <col min="4624" max="4864" width="9.140625" style="6"/>
    <col min="4865" max="4865" width="2.7109375" style="6" customWidth="1"/>
    <col min="4866" max="4866" width="39.5703125" style="6" customWidth="1"/>
    <col min="4867" max="4869" width="10.7109375" style="6" customWidth="1"/>
    <col min="4870" max="4870" width="13.5703125" style="6" customWidth="1"/>
    <col min="4871" max="4873" width="10.7109375" style="6" customWidth="1"/>
    <col min="4874" max="4874" width="12.140625" style="6" customWidth="1"/>
    <col min="4875" max="4875" width="10.7109375" style="6" customWidth="1"/>
    <col min="4876" max="4876" width="16.5703125" style="6" customWidth="1"/>
    <col min="4877" max="4877" width="18.42578125" style="6" customWidth="1"/>
    <col min="4878" max="4878" width="10.5703125" style="6" customWidth="1"/>
    <col min="4879" max="4879" width="10.7109375" style="6" customWidth="1"/>
    <col min="4880" max="5120" width="9.140625" style="6"/>
    <col min="5121" max="5121" width="2.7109375" style="6" customWidth="1"/>
    <col min="5122" max="5122" width="39.5703125" style="6" customWidth="1"/>
    <col min="5123" max="5125" width="10.7109375" style="6" customWidth="1"/>
    <col min="5126" max="5126" width="13.5703125" style="6" customWidth="1"/>
    <col min="5127" max="5129" width="10.7109375" style="6" customWidth="1"/>
    <col min="5130" max="5130" width="12.140625" style="6" customWidth="1"/>
    <col min="5131" max="5131" width="10.7109375" style="6" customWidth="1"/>
    <col min="5132" max="5132" width="16.5703125" style="6" customWidth="1"/>
    <col min="5133" max="5133" width="18.42578125" style="6" customWidth="1"/>
    <col min="5134" max="5134" width="10.5703125" style="6" customWidth="1"/>
    <col min="5135" max="5135" width="10.7109375" style="6" customWidth="1"/>
    <col min="5136" max="5376" width="9.140625" style="6"/>
    <col min="5377" max="5377" width="2.7109375" style="6" customWidth="1"/>
    <col min="5378" max="5378" width="39.5703125" style="6" customWidth="1"/>
    <col min="5379" max="5381" width="10.7109375" style="6" customWidth="1"/>
    <col min="5382" max="5382" width="13.5703125" style="6" customWidth="1"/>
    <col min="5383" max="5385" width="10.7109375" style="6" customWidth="1"/>
    <col min="5386" max="5386" width="12.140625" style="6" customWidth="1"/>
    <col min="5387" max="5387" width="10.7109375" style="6" customWidth="1"/>
    <col min="5388" max="5388" width="16.5703125" style="6" customWidth="1"/>
    <col min="5389" max="5389" width="18.42578125" style="6" customWidth="1"/>
    <col min="5390" max="5390" width="10.5703125" style="6" customWidth="1"/>
    <col min="5391" max="5391" width="10.7109375" style="6" customWidth="1"/>
    <col min="5392" max="5632" width="9.140625" style="6"/>
    <col min="5633" max="5633" width="2.7109375" style="6" customWidth="1"/>
    <col min="5634" max="5634" width="39.5703125" style="6" customWidth="1"/>
    <col min="5635" max="5637" width="10.7109375" style="6" customWidth="1"/>
    <col min="5638" max="5638" width="13.5703125" style="6" customWidth="1"/>
    <col min="5639" max="5641" width="10.7109375" style="6" customWidth="1"/>
    <col min="5642" max="5642" width="12.140625" style="6" customWidth="1"/>
    <col min="5643" max="5643" width="10.7109375" style="6" customWidth="1"/>
    <col min="5644" max="5644" width="16.5703125" style="6" customWidth="1"/>
    <col min="5645" max="5645" width="18.42578125" style="6" customWidth="1"/>
    <col min="5646" max="5646" width="10.5703125" style="6" customWidth="1"/>
    <col min="5647" max="5647" width="10.7109375" style="6" customWidth="1"/>
    <col min="5648" max="5888" width="9.140625" style="6"/>
    <col min="5889" max="5889" width="2.7109375" style="6" customWidth="1"/>
    <col min="5890" max="5890" width="39.5703125" style="6" customWidth="1"/>
    <col min="5891" max="5893" width="10.7109375" style="6" customWidth="1"/>
    <col min="5894" max="5894" width="13.5703125" style="6" customWidth="1"/>
    <col min="5895" max="5897" width="10.7109375" style="6" customWidth="1"/>
    <col min="5898" max="5898" width="12.140625" style="6" customWidth="1"/>
    <col min="5899" max="5899" width="10.7109375" style="6" customWidth="1"/>
    <col min="5900" max="5900" width="16.5703125" style="6" customWidth="1"/>
    <col min="5901" max="5901" width="18.42578125" style="6" customWidth="1"/>
    <col min="5902" max="5902" width="10.5703125" style="6" customWidth="1"/>
    <col min="5903" max="5903" width="10.7109375" style="6" customWidth="1"/>
    <col min="5904" max="6144" width="9.140625" style="6"/>
    <col min="6145" max="6145" width="2.7109375" style="6" customWidth="1"/>
    <col min="6146" max="6146" width="39.5703125" style="6" customWidth="1"/>
    <col min="6147" max="6149" width="10.7109375" style="6" customWidth="1"/>
    <col min="6150" max="6150" width="13.5703125" style="6" customWidth="1"/>
    <col min="6151" max="6153" width="10.7109375" style="6" customWidth="1"/>
    <col min="6154" max="6154" width="12.140625" style="6" customWidth="1"/>
    <col min="6155" max="6155" width="10.7109375" style="6" customWidth="1"/>
    <col min="6156" max="6156" width="16.5703125" style="6" customWidth="1"/>
    <col min="6157" max="6157" width="18.42578125" style="6" customWidth="1"/>
    <col min="6158" max="6158" width="10.5703125" style="6" customWidth="1"/>
    <col min="6159" max="6159" width="10.7109375" style="6" customWidth="1"/>
    <col min="6160" max="6400" width="9.140625" style="6"/>
    <col min="6401" max="6401" width="2.7109375" style="6" customWidth="1"/>
    <col min="6402" max="6402" width="39.5703125" style="6" customWidth="1"/>
    <col min="6403" max="6405" width="10.7109375" style="6" customWidth="1"/>
    <col min="6406" max="6406" width="13.5703125" style="6" customWidth="1"/>
    <col min="6407" max="6409" width="10.7109375" style="6" customWidth="1"/>
    <col min="6410" max="6410" width="12.140625" style="6" customWidth="1"/>
    <col min="6411" max="6411" width="10.7109375" style="6" customWidth="1"/>
    <col min="6412" max="6412" width="16.5703125" style="6" customWidth="1"/>
    <col min="6413" max="6413" width="18.42578125" style="6" customWidth="1"/>
    <col min="6414" max="6414" width="10.5703125" style="6" customWidth="1"/>
    <col min="6415" max="6415" width="10.7109375" style="6" customWidth="1"/>
    <col min="6416" max="6656" width="9.140625" style="6"/>
    <col min="6657" max="6657" width="2.7109375" style="6" customWidth="1"/>
    <col min="6658" max="6658" width="39.5703125" style="6" customWidth="1"/>
    <col min="6659" max="6661" width="10.7109375" style="6" customWidth="1"/>
    <col min="6662" max="6662" width="13.5703125" style="6" customWidth="1"/>
    <col min="6663" max="6665" width="10.7109375" style="6" customWidth="1"/>
    <col min="6666" max="6666" width="12.140625" style="6" customWidth="1"/>
    <col min="6667" max="6667" width="10.7109375" style="6" customWidth="1"/>
    <col min="6668" max="6668" width="16.5703125" style="6" customWidth="1"/>
    <col min="6669" max="6669" width="18.42578125" style="6" customWidth="1"/>
    <col min="6670" max="6670" width="10.5703125" style="6" customWidth="1"/>
    <col min="6671" max="6671" width="10.7109375" style="6" customWidth="1"/>
    <col min="6672" max="6912" width="9.140625" style="6"/>
    <col min="6913" max="6913" width="2.7109375" style="6" customWidth="1"/>
    <col min="6914" max="6914" width="39.5703125" style="6" customWidth="1"/>
    <col min="6915" max="6917" width="10.7109375" style="6" customWidth="1"/>
    <col min="6918" max="6918" width="13.5703125" style="6" customWidth="1"/>
    <col min="6919" max="6921" width="10.7109375" style="6" customWidth="1"/>
    <col min="6922" max="6922" width="12.140625" style="6" customWidth="1"/>
    <col min="6923" max="6923" width="10.7109375" style="6" customWidth="1"/>
    <col min="6924" max="6924" width="16.5703125" style="6" customWidth="1"/>
    <col min="6925" max="6925" width="18.42578125" style="6" customWidth="1"/>
    <col min="6926" max="6926" width="10.5703125" style="6" customWidth="1"/>
    <col min="6927" max="6927" width="10.7109375" style="6" customWidth="1"/>
    <col min="6928" max="7168" width="9.140625" style="6"/>
    <col min="7169" max="7169" width="2.7109375" style="6" customWidth="1"/>
    <col min="7170" max="7170" width="39.5703125" style="6" customWidth="1"/>
    <col min="7171" max="7173" width="10.7109375" style="6" customWidth="1"/>
    <col min="7174" max="7174" width="13.5703125" style="6" customWidth="1"/>
    <col min="7175" max="7177" width="10.7109375" style="6" customWidth="1"/>
    <col min="7178" max="7178" width="12.140625" style="6" customWidth="1"/>
    <col min="7179" max="7179" width="10.7109375" style="6" customWidth="1"/>
    <col min="7180" max="7180" width="16.5703125" style="6" customWidth="1"/>
    <col min="7181" max="7181" width="18.42578125" style="6" customWidth="1"/>
    <col min="7182" max="7182" width="10.5703125" style="6" customWidth="1"/>
    <col min="7183" max="7183" width="10.7109375" style="6" customWidth="1"/>
    <col min="7184" max="7424" width="9.140625" style="6"/>
    <col min="7425" max="7425" width="2.7109375" style="6" customWidth="1"/>
    <col min="7426" max="7426" width="39.5703125" style="6" customWidth="1"/>
    <col min="7427" max="7429" width="10.7109375" style="6" customWidth="1"/>
    <col min="7430" max="7430" width="13.5703125" style="6" customWidth="1"/>
    <col min="7431" max="7433" width="10.7109375" style="6" customWidth="1"/>
    <col min="7434" max="7434" width="12.140625" style="6" customWidth="1"/>
    <col min="7435" max="7435" width="10.7109375" style="6" customWidth="1"/>
    <col min="7436" max="7436" width="16.5703125" style="6" customWidth="1"/>
    <col min="7437" max="7437" width="18.42578125" style="6" customWidth="1"/>
    <col min="7438" max="7438" width="10.5703125" style="6" customWidth="1"/>
    <col min="7439" max="7439" width="10.7109375" style="6" customWidth="1"/>
    <col min="7440" max="7680" width="9.140625" style="6"/>
    <col min="7681" max="7681" width="2.7109375" style="6" customWidth="1"/>
    <col min="7682" max="7682" width="39.5703125" style="6" customWidth="1"/>
    <col min="7683" max="7685" width="10.7109375" style="6" customWidth="1"/>
    <col min="7686" max="7686" width="13.5703125" style="6" customWidth="1"/>
    <col min="7687" max="7689" width="10.7109375" style="6" customWidth="1"/>
    <col min="7690" max="7690" width="12.140625" style="6" customWidth="1"/>
    <col min="7691" max="7691" width="10.7109375" style="6" customWidth="1"/>
    <col min="7692" max="7692" width="16.5703125" style="6" customWidth="1"/>
    <col min="7693" max="7693" width="18.42578125" style="6" customWidth="1"/>
    <col min="7694" max="7694" width="10.5703125" style="6" customWidth="1"/>
    <col min="7695" max="7695" width="10.7109375" style="6" customWidth="1"/>
    <col min="7696" max="7936" width="9.140625" style="6"/>
    <col min="7937" max="7937" width="2.7109375" style="6" customWidth="1"/>
    <col min="7938" max="7938" width="39.5703125" style="6" customWidth="1"/>
    <col min="7939" max="7941" width="10.7109375" style="6" customWidth="1"/>
    <col min="7942" max="7942" width="13.5703125" style="6" customWidth="1"/>
    <col min="7943" max="7945" width="10.7109375" style="6" customWidth="1"/>
    <col min="7946" max="7946" width="12.140625" style="6" customWidth="1"/>
    <col min="7947" max="7947" width="10.7109375" style="6" customWidth="1"/>
    <col min="7948" max="7948" width="16.5703125" style="6" customWidth="1"/>
    <col min="7949" max="7949" width="18.42578125" style="6" customWidth="1"/>
    <col min="7950" max="7950" width="10.5703125" style="6" customWidth="1"/>
    <col min="7951" max="7951" width="10.7109375" style="6" customWidth="1"/>
    <col min="7952" max="8192" width="9.140625" style="6"/>
    <col min="8193" max="8193" width="2.7109375" style="6" customWidth="1"/>
    <col min="8194" max="8194" width="39.5703125" style="6" customWidth="1"/>
    <col min="8195" max="8197" width="10.7109375" style="6" customWidth="1"/>
    <col min="8198" max="8198" width="13.5703125" style="6" customWidth="1"/>
    <col min="8199" max="8201" width="10.7109375" style="6" customWidth="1"/>
    <col min="8202" max="8202" width="12.140625" style="6" customWidth="1"/>
    <col min="8203" max="8203" width="10.7109375" style="6" customWidth="1"/>
    <col min="8204" max="8204" width="16.5703125" style="6" customWidth="1"/>
    <col min="8205" max="8205" width="18.42578125" style="6" customWidth="1"/>
    <col min="8206" max="8206" width="10.5703125" style="6" customWidth="1"/>
    <col min="8207" max="8207" width="10.7109375" style="6" customWidth="1"/>
    <col min="8208" max="8448" width="9.140625" style="6"/>
    <col min="8449" max="8449" width="2.7109375" style="6" customWidth="1"/>
    <col min="8450" max="8450" width="39.5703125" style="6" customWidth="1"/>
    <col min="8451" max="8453" width="10.7109375" style="6" customWidth="1"/>
    <col min="8454" max="8454" width="13.5703125" style="6" customWidth="1"/>
    <col min="8455" max="8457" width="10.7109375" style="6" customWidth="1"/>
    <col min="8458" max="8458" width="12.140625" style="6" customWidth="1"/>
    <col min="8459" max="8459" width="10.7109375" style="6" customWidth="1"/>
    <col min="8460" max="8460" width="16.5703125" style="6" customWidth="1"/>
    <col min="8461" max="8461" width="18.42578125" style="6" customWidth="1"/>
    <col min="8462" max="8462" width="10.5703125" style="6" customWidth="1"/>
    <col min="8463" max="8463" width="10.7109375" style="6" customWidth="1"/>
    <col min="8464" max="8704" width="9.140625" style="6"/>
    <col min="8705" max="8705" width="2.7109375" style="6" customWidth="1"/>
    <col min="8706" max="8706" width="39.5703125" style="6" customWidth="1"/>
    <col min="8707" max="8709" width="10.7109375" style="6" customWidth="1"/>
    <col min="8710" max="8710" width="13.5703125" style="6" customWidth="1"/>
    <col min="8711" max="8713" width="10.7109375" style="6" customWidth="1"/>
    <col min="8714" max="8714" width="12.140625" style="6" customWidth="1"/>
    <col min="8715" max="8715" width="10.7109375" style="6" customWidth="1"/>
    <col min="8716" max="8716" width="16.5703125" style="6" customWidth="1"/>
    <col min="8717" max="8717" width="18.42578125" style="6" customWidth="1"/>
    <col min="8718" max="8718" width="10.5703125" style="6" customWidth="1"/>
    <col min="8719" max="8719" width="10.7109375" style="6" customWidth="1"/>
    <col min="8720" max="8960" width="9.140625" style="6"/>
    <col min="8961" max="8961" width="2.7109375" style="6" customWidth="1"/>
    <col min="8962" max="8962" width="39.5703125" style="6" customWidth="1"/>
    <col min="8963" max="8965" width="10.7109375" style="6" customWidth="1"/>
    <col min="8966" max="8966" width="13.5703125" style="6" customWidth="1"/>
    <col min="8967" max="8969" width="10.7109375" style="6" customWidth="1"/>
    <col min="8970" max="8970" width="12.140625" style="6" customWidth="1"/>
    <col min="8971" max="8971" width="10.7109375" style="6" customWidth="1"/>
    <col min="8972" max="8972" width="16.5703125" style="6" customWidth="1"/>
    <col min="8973" max="8973" width="18.42578125" style="6" customWidth="1"/>
    <col min="8974" max="8974" width="10.5703125" style="6" customWidth="1"/>
    <col min="8975" max="8975" width="10.7109375" style="6" customWidth="1"/>
    <col min="8976" max="9216" width="9.140625" style="6"/>
    <col min="9217" max="9217" width="2.7109375" style="6" customWidth="1"/>
    <col min="9218" max="9218" width="39.5703125" style="6" customWidth="1"/>
    <col min="9219" max="9221" width="10.7109375" style="6" customWidth="1"/>
    <col min="9222" max="9222" width="13.5703125" style="6" customWidth="1"/>
    <col min="9223" max="9225" width="10.7109375" style="6" customWidth="1"/>
    <col min="9226" max="9226" width="12.140625" style="6" customWidth="1"/>
    <col min="9227" max="9227" width="10.7109375" style="6" customWidth="1"/>
    <col min="9228" max="9228" width="16.5703125" style="6" customWidth="1"/>
    <col min="9229" max="9229" width="18.42578125" style="6" customWidth="1"/>
    <col min="9230" max="9230" width="10.5703125" style="6" customWidth="1"/>
    <col min="9231" max="9231" width="10.7109375" style="6" customWidth="1"/>
    <col min="9232" max="9472" width="9.140625" style="6"/>
    <col min="9473" max="9473" width="2.7109375" style="6" customWidth="1"/>
    <col min="9474" max="9474" width="39.5703125" style="6" customWidth="1"/>
    <col min="9475" max="9477" width="10.7109375" style="6" customWidth="1"/>
    <col min="9478" max="9478" width="13.5703125" style="6" customWidth="1"/>
    <col min="9479" max="9481" width="10.7109375" style="6" customWidth="1"/>
    <col min="9482" max="9482" width="12.140625" style="6" customWidth="1"/>
    <col min="9483" max="9483" width="10.7109375" style="6" customWidth="1"/>
    <col min="9484" max="9484" width="16.5703125" style="6" customWidth="1"/>
    <col min="9485" max="9485" width="18.42578125" style="6" customWidth="1"/>
    <col min="9486" max="9486" width="10.5703125" style="6" customWidth="1"/>
    <col min="9487" max="9487" width="10.7109375" style="6" customWidth="1"/>
    <col min="9488" max="9728" width="9.140625" style="6"/>
    <col min="9729" max="9729" width="2.7109375" style="6" customWidth="1"/>
    <col min="9730" max="9730" width="39.5703125" style="6" customWidth="1"/>
    <col min="9731" max="9733" width="10.7109375" style="6" customWidth="1"/>
    <col min="9734" max="9734" width="13.5703125" style="6" customWidth="1"/>
    <col min="9735" max="9737" width="10.7109375" style="6" customWidth="1"/>
    <col min="9738" max="9738" width="12.140625" style="6" customWidth="1"/>
    <col min="9739" max="9739" width="10.7109375" style="6" customWidth="1"/>
    <col min="9740" max="9740" width="16.5703125" style="6" customWidth="1"/>
    <col min="9741" max="9741" width="18.42578125" style="6" customWidth="1"/>
    <col min="9742" max="9742" width="10.5703125" style="6" customWidth="1"/>
    <col min="9743" max="9743" width="10.7109375" style="6" customWidth="1"/>
    <col min="9744" max="9984" width="9.140625" style="6"/>
    <col min="9985" max="9985" width="2.7109375" style="6" customWidth="1"/>
    <col min="9986" max="9986" width="39.5703125" style="6" customWidth="1"/>
    <col min="9987" max="9989" width="10.7109375" style="6" customWidth="1"/>
    <col min="9990" max="9990" width="13.5703125" style="6" customWidth="1"/>
    <col min="9991" max="9993" width="10.7109375" style="6" customWidth="1"/>
    <col min="9994" max="9994" width="12.140625" style="6" customWidth="1"/>
    <col min="9995" max="9995" width="10.7109375" style="6" customWidth="1"/>
    <col min="9996" max="9996" width="16.5703125" style="6" customWidth="1"/>
    <col min="9997" max="9997" width="18.42578125" style="6" customWidth="1"/>
    <col min="9998" max="9998" width="10.5703125" style="6" customWidth="1"/>
    <col min="9999" max="9999" width="10.7109375" style="6" customWidth="1"/>
    <col min="10000" max="10240" width="9.140625" style="6"/>
    <col min="10241" max="10241" width="2.7109375" style="6" customWidth="1"/>
    <col min="10242" max="10242" width="39.5703125" style="6" customWidth="1"/>
    <col min="10243" max="10245" width="10.7109375" style="6" customWidth="1"/>
    <col min="10246" max="10246" width="13.5703125" style="6" customWidth="1"/>
    <col min="10247" max="10249" width="10.7109375" style="6" customWidth="1"/>
    <col min="10250" max="10250" width="12.140625" style="6" customWidth="1"/>
    <col min="10251" max="10251" width="10.7109375" style="6" customWidth="1"/>
    <col min="10252" max="10252" width="16.5703125" style="6" customWidth="1"/>
    <col min="10253" max="10253" width="18.42578125" style="6" customWidth="1"/>
    <col min="10254" max="10254" width="10.5703125" style="6" customWidth="1"/>
    <col min="10255" max="10255" width="10.7109375" style="6" customWidth="1"/>
    <col min="10256" max="10496" width="9.140625" style="6"/>
    <col min="10497" max="10497" width="2.7109375" style="6" customWidth="1"/>
    <col min="10498" max="10498" width="39.5703125" style="6" customWidth="1"/>
    <col min="10499" max="10501" width="10.7109375" style="6" customWidth="1"/>
    <col min="10502" max="10502" width="13.5703125" style="6" customWidth="1"/>
    <col min="10503" max="10505" width="10.7109375" style="6" customWidth="1"/>
    <col min="10506" max="10506" width="12.140625" style="6" customWidth="1"/>
    <col min="10507" max="10507" width="10.7109375" style="6" customWidth="1"/>
    <col min="10508" max="10508" width="16.5703125" style="6" customWidth="1"/>
    <col min="10509" max="10509" width="18.42578125" style="6" customWidth="1"/>
    <col min="10510" max="10510" width="10.5703125" style="6" customWidth="1"/>
    <col min="10511" max="10511" width="10.7109375" style="6" customWidth="1"/>
    <col min="10512" max="10752" width="9.140625" style="6"/>
    <col min="10753" max="10753" width="2.7109375" style="6" customWidth="1"/>
    <col min="10754" max="10754" width="39.5703125" style="6" customWidth="1"/>
    <col min="10755" max="10757" width="10.7109375" style="6" customWidth="1"/>
    <col min="10758" max="10758" width="13.5703125" style="6" customWidth="1"/>
    <col min="10759" max="10761" width="10.7109375" style="6" customWidth="1"/>
    <col min="10762" max="10762" width="12.140625" style="6" customWidth="1"/>
    <col min="10763" max="10763" width="10.7109375" style="6" customWidth="1"/>
    <col min="10764" max="10764" width="16.5703125" style="6" customWidth="1"/>
    <col min="10765" max="10765" width="18.42578125" style="6" customWidth="1"/>
    <col min="10766" max="10766" width="10.5703125" style="6" customWidth="1"/>
    <col min="10767" max="10767" width="10.7109375" style="6" customWidth="1"/>
    <col min="10768" max="11008" width="9.140625" style="6"/>
    <col min="11009" max="11009" width="2.7109375" style="6" customWidth="1"/>
    <col min="11010" max="11010" width="39.5703125" style="6" customWidth="1"/>
    <col min="11011" max="11013" width="10.7109375" style="6" customWidth="1"/>
    <col min="11014" max="11014" width="13.5703125" style="6" customWidth="1"/>
    <col min="11015" max="11017" width="10.7109375" style="6" customWidth="1"/>
    <col min="11018" max="11018" width="12.140625" style="6" customWidth="1"/>
    <col min="11019" max="11019" width="10.7109375" style="6" customWidth="1"/>
    <col min="11020" max="11020" width="16.5703125" style="6" customWidth="1"/>
    <col min="11021" max="11021" width="18.42578125" style="6" customWidth="1"/>
    <col min="11022" max="11022" width="10.5703125" style="6" customWidth="1"/>
    <col min="11023" max="11023" width="10.7109375" style="6" customWidth="1"/>
    <col min="11024" max="11264" width="9.140625" style="6"/>
    <col min="11265" max="11265" width="2.7109375" style="6" customWidth="1"/>
    <col min="11266" max="11266" width="39.5703125" style="6" customWidth="1"/>
    <col min="11267" max="11269" width="10.7109375" style="6" customWidth="1"/>
    <col min="11270" max="11270" width="13.5703125" style="6" customWidth="1"/>
    <col min="11271" max="11273" width="10.7109375" style="6" customWidth="1"/>
    <col min="11274" max="11274" width="12.140625" style="6" customWidth="1"/>
    <col min="11275" max="11275" width="10.7109375" style="6" customWidth="1"/>
    <col min="11276" max="11276" width="16.5703125" style="6" customWidth="1"/>
    <col min="11277" max="11277" width="18.42578125" style="6" customWidth="1"/>
    <col min="11278" max="11278" width="10.5703125" style="6" customWidth="1"/>
    <col min="11279" max="11279" width="10.7109375" style="6" customWidth="1"/>
    <col min="11280" max="11520" width="9.140625" style="6"/>
    <col min="11521" max="11521" width="2.7109375" style="6" customWidth="1"/>
    <col min="11522" max="11522" width="39.5703125" style="6" customWidth="1"/>
    <col min="11523" max="11525" width="10.7109375" style="6" customWidth="1"/>
    <col min="11526" max="11526" width="13.5703125" style="6" customWidth="1"/>
    <col min="11527" max="11529" width="10.7109375" style="6" customWidth="1"/>
    <col min="11530" max="11530" width="12.140625" style="6" customWidth="1"/>
    <col min="11531" max="11531" width="10.7109375" style="6" customWidth="1"/>
    <col min="11532" max="11532" width="16.5703125" style="6" customWidth="1"/>
    <col min="11533" max="11533" width="18.42578125" style="6" customWidth="1"/>
    <col min="11534" max="11534" width="10.5703125" style="6" customWidth="1"/>
    <col min="11535" max="11535" width="10.7109375" style="6" customWidth="1"/>
    <col min="11536" max="11776" width="9.140625" style="6"/>
    <col min="11777" max="11777" width="2.7109375" style="6" customWidth="1"/>
    <col min="11778" max="11778" width="39.5703125" style="6" customWidth="1"/>
    <col min="11779" max="11781" width="10.7109375" style="6" customWidth="1"/>
    <col min="11782" max="11782" width="13.5703125" style="6" customWidth="1"/>
    <col min="11783" max="11785" width="10.7109375" style="6" customWidth="1"/>
    <col min="11786" max="11786" width="12.140625" style="6" customWidth="1"/>
    <col min="11787" max="11787" width="10.7109375" style="6" customWidth="1"/>
    <col min="11788" max="11788" width="16.5703125" style="6" customWidth="1"/>
    <col min="11789" max="11789" width="18.42578125" style="6" customWidth="1"/>
    <col min="11790" max="11790" width="10.5703125" style="6" customWidth="1"/>
    <col min="11791" max="11791" width="10.7109375" style="6" customWidth="1"/>
    <col min="11792" max="12032" width="9.140625" style="6"/>
    <col min="12033" max="12033" width="2.7109375" style="6" customWidth="1"/>
    <col min="12034" max="12034" width="39.5703125" style="6" customWidth="1"/>
    <col min="12035" max="12037" width="10.7109375" style="6" customWidth="1"/>
    <col min="12038" max="12038" width="13.5703125" style="6" customWidth="1"/>
    <col min="12039" max="12041" width="10.7109375" style="6" customWidth="1"/>
    <col min="12042" max="12042" width="12.140625" style="6" customWidth="1"/>
    <col min="12043" max="12043" width="10.7109375" style="6" customWidth="1"/>
    <col min="12044" max="12044" width="16.5703125" style="6" customWidth="1"/>
    <col min="12045" max="12045" width="18.42578125" style="6" customWidth="1"/>
    <col min="12046" max="12046" width="10.5703125" style="6" customWidth="1"/>
    <col min="12047" max="12047" width="10.7109375" style="6" customWidth="1"/>
    <col min="12048" max="12288" width="9.140625" style="6"/>
    <col min="12289" max="12289" width="2.7109375" style="6" customWidth="1"/>
    <col min="12290" max="12290" width="39.5703125" style="6" customWidth="1"/>
    <col min="12291" max="12293" width="10.7109375" style="6" customWidth="1"/>
    <col min="12294" max="12294" width="13.5703125" style="6" customWidth="1"/>
    <col min="12295" max="12297" width="10.7109375" style="6" customWidth="1"/>
    <col min="12298" max="12298" width="12.140625" style="6" customWidth="1"/>
    <col min="12299" max="12299" width="10.7109375" style="6" customWidth="1"/>
    <col min="12300" max="12300" width="16.5703125" style="6" customWidth="1"/>
    <col min="12301" max="12301" width="18.42578125" style="6" customWidth="1"/>
    <col min="12302" max="12302" width="10.5703125" style="6" customWidth="1"/>
    <col min="12303" max="12303" width="10.7109375" style="6" customWidth="1"/>
    <col min="12304" max="12544" width="9.140625" style="6"/>
    <col min="12545" max="12545" width="2.7109375" style="6" customWidth="1"/>
    <col min="12546" max="12546" width="39.5703125" style="6" customWidth="1"/>
    <col min="12547" max="12549" width="10.7109375" style="6" customWidth="1"/>
    <col min="12550" max="12550" width="13.5703125" style="6" customWidth="1"/>
    <col min="12551" max="12553" width="10.7109375" style="6" customWidth="1"/>
    <col min="12554" max="12554" width="12.140625" style="6" customWidth="1"/>
    <col min="12555" max="12555" width="10.7109375" style="6" customWidth="1"/>
    <col min="12556" max="12556" width="16.5703125" style="6" customWidth="1"/>
    <col min="12557" max="12557" width="18.42578125" style="6" customWidth="1"/>
    <col min="12558" max="12558" width="10.5703125" style="6" customWidth="1"/>
    <col min="12559" max="12559" width="10.7109375" style="6" customWidth="1"/>
    <col min="12560" max="12800" width="9.140625" style="6"/>
    <col min="12801" max="12801" width="2.7109375" style="6" customWidth="1"/>
    <col min="12802" max="12802" width="39.5703125" style="6" customWidth="1"/>
    <col min="12803" max="12805" width="10.7109375" style="6" customWidth="1"/>
    <col min="12806" max="12806" width="13.5703125" style="6" customWidth="1"/>
    <col min="12807" max="12809" width="10.7109375" style="6" customWidth="1"/>
    <col min="12810" max="12810" width="12.140625" style="6" customWidth="1"/>
    <col min="12811" max="12811" width="10.7109375" style="6" customWidth="1"/>
    <col min="12812" max="12812" width="16.5703125" style="6" customWidth="1"/>
    <col min="12813" max="12813" width="18.42578125" style="6" customWidth="1"/>
    <col min="12814" max="12814" width="10.5703125" style="6" customWidth="1"/>
    <col min="12815" max="12815" width="10.7109375" style="6" customWidth="1"/>
    <col min="12816" max="13056" width="9.140625" style="6"/>
    <col min="13057" max="13057" width="2.7109375" style="6" customWidth="1"/>
    <col min="13058" max="13058" width="39.5703125" style="6" customWidth="1"/>
    <col min="13059" max="13061" width="10.7109375" style="6" customWidth="1"/>
    <col min="13062" max="13062" width="13.5703125" style="6" customWidth="1"/>
    <col min="13063" max="13065" width="10.7109375" style="6" customWidth="1"/>
    <col min="13066" max="13066" width="12.140625" style="6" customWidth="1"/>
    <col min="13067" max="13067" width="10.7109375" style="6" customWidth="1"/>
    <col min="13068" max="13068" width="16.5703125" style="6" customWidth="1"/>
    <col min="13069" max="13069" width="18.42578125" style="6" customWidth="1"/>
    <col min="13070" max="13070" width="10.5703125" style="6" customWidth="1"/>
    <col min="13071" max="13071" width="10.7109375" style="6" customWidth="1"/>
    <col min="13072" max="13312" width="9.140625" style="6"/>
    <col min="13313" max="13313" width="2.7109375" style="6" customWidth="1"/>
    <col min="13314" max="13314" width="39.5703125" style="6" customWidth="1"/>
    <col min="13315" max="13317" width="10.7109375" style="6" customWidth="1"/>
    <col min="13318" max="13318" width="13.5703125" style="6" customWidth="1"/>
    <col min="13319" max="13321" width="10.7109375" style="6" customWidth="1"/>
    <col min="13322" max="13322" width="12.140625" style="6" customWidth="1"/>
    <col min="13323" max="13323" width="10.7109375" style="6" customWidth="1"/>
    <col min="13324" max="13324" width="16.5703125" style="6" customWidth="1"/>
    <col min="13325" max="13325" width="18.42578125" style="6" customWidth="1"/>
    <col min="13326" max="13326" width="10.5703125" style="6" customWidth="1"/>
    <col min="13327" max="13327" width="10.7109375" style="6" customWidth="1"/>
    <col min="13328" max="13568" width="9.140625" style="6"/>
    <col min="13569" max="13569" width="2.7109375" style="6" customWidth="1"/>
    <col min="13570" max="13570" width="39.5703125" style="6" customWidth="1"/>
    <col min="13571" max="13573" width="10.7109375" style="6" customWidth="1"/>
    <col min="13574" max="13574" width="13.5703125" style="6" customWidth="1"/>
    <col min="13575" max="13577" width="10.7109375" style="6" customWidth="1"/>
    <col min="13578" max="13578" width="12.140625" style="6" customWidth="1"/>
    <col min="13579" max="13579" width="10.7109375" style="6" customWidth="1"/>
    <col min="13580" max="13580" width="16.5703125" style="6" customWidth="1"/>
    <col min="13581" max="13581" width="18.42578125" style="6" customWidth="1"/>
    <col min="13582" max="13582" width="10.5703125" style="6" customWidth="1"/>
    <col min="13583" max="13583" width="10.7109375" style="6" customWidth="1"/>
    <col min="13584" max="13824" width="9.140625" style="6"/>
    <col min="13825" max="13825" width="2.7109375" style="6" customWidth="1"/>
    <col min="13826" max="13826" width="39.5703125" style="6" customWidth="1"/>
    <col min="13827" max="13829" width="10.7109375" style="6" customWidth="1"/>
    <col min="13830" max="13830" width="13.5703125" style="6" customWidth="1"/>
    <col min="13831" max="13833" width="10.7109375" style="6" customWidth="1"/>
    <col min="13834" max="13834" width="12.140625" style="6" customWidth="1"/>
    <col min="13835" max="13835" width="10.7109375" style="6" customWidth="1"/>
    <col min="13836" max="13836" width="16.5703125" style="6" customWidth="1"/>
    <col min="13837" max="13837" width="18.42578125" style="6" customWidth="1"/>
    <col min="13838" max="13838" width="10.5703125" style="6" customWidth="1"/>
    <col min="13839" max="13839" width="10.7109375" style="6" customWidth="1"/>
    <col min="13840" max="14080" width="9.140625" style="6"/>
    <col min="14081" max="14081" width="2.7109375" style="6" customWidth="1"/>
    <col min="14082" max="14082" width="39.5703125" style="6" customWidth="1"/>
    <col min="14083" max="14085" width="10.7109375" style="6" customWidth="1"/>
    <col min="14086" max="14086" width="13.5703125" style="6" customWidth="1"/>
    <col min="14087" max="14089" width="10.7109375" style="6" customWidth="1"/>
    <col min="14090" max="14090" width="12.140625" style="6" customWidth="1"/>
    <col min="14091" max="14091" width="10.7109375" style="6" customWidth="1"/>
    <col min="14092" max="14092" width="16.5703125" style="6" customWidth="1"/>
    <col min="14093" max="14093" width="18.42578125" style="6" customWidth="1"/>
    <col min="14094" max="14094" width="10.5703125" style="6" customWidth="1"/>
    <col min="14095" max="14095" width="10.7109375" style="6" customWidth="1"/>
    <col min="14096" max="14336" width="9.140625" style="6"/>
    <col min="14337" max="14337" width="2.7109375" style="6" customWidth="1"/>
    <col min="14338" max="14338" width="39.5703125" style="6" customWidth="1"/>
    <col min="14339" max="14341" width="10.7109375" style="6" customWidth="1"/>
    <col min="14342" max="14342" width="13.5703125" style="6" customWidth="1"/>
    <col min="14343" max="14345" width="10.7109375" style="6" customWidth="1"/>
    <col min="14346" max="14346" width="12.140625" style="6" customWidth="1"/>
    <col min="14347" max="14347" width="10.7109375" style="6" customWidth="1"/>
    <col min="14348" max="14348" width="16.5703125" style="6" customWidth="1"/>
    <col min="14349" max="14349" width="18.42578125" style="6" customWidth="1"/>
    <col min="14350" max="14350" width="10.5703125" style="6" customWidth="1"/>
    <col min="14351" max="14351" width="10.7109375" style="6" customWidth="1"/>
    <col min="14352" max="14592" width="9.140625" style="6"/>
    <col min="14593" max="14593" width="2.7109375" style="6" customWidth="1"/>
    <col min="14594" max="14594" width="39.5703125" style="6" customWidth="1"/>
    <col min="14595" max="14597" width="10.7109375" style="6" customWidth="1"/>
    <col min="14598" max="14598" width="13.5703125" style="6" customWidth="1"/>
    <col min="14599" max="14601" width="10.7109375" style="6" customWidth="1"/>
    <col min="14602" max="14602" width="12.140625" style="6" customWidth="1"/>
    <col min="14603" max="14603" width="10.7109375" style="6" customWidth="1"/>
    <col min="14604" max="14604" width="16.5703125" style="6" customWidth="1"/>
    <col min="14605" max="14605" width="18.42578125" style="6" customWidth="1"/>
    <col min="14606" max="14606" width="10.5703125" style="6" customWidth="1"/>
    <col min="14607" max="14607" width="10.7109375" style="6" customWidth="1"/>
    <col min="14608" max="14848" width="9.140625" style="6"/>
    <col min="14849" max="14849" width="2.7109375" style="6" customWidth="1"/>
    <col min="14850" max="14850" width="39.5703125" style="6" customWidth="1"/>
    <col min="14851" max="14853" width="10.7109375" style="6" customWidth="1"/>
    <col min="14854" max="14854" width="13.5703125" style="6" customWidth="1"/>
    <col min="14855" max="14857" width="10.7109375" style="6" customWidth="1"/>
    <col min="14858" max="14858" width="12.140625" style="6" customWidth="1"/>
    <col min="14859" max="14859" width="10.7109375" style="6" customWidth="1"/>
    <col min="14860" max="14860" width="16.5703125" style="6" customWidth="1"/>
    <col min="14861" max="14861" width="18.42578125" style="6" customWidth="1"/>
    <col min="14862" max="14862" width="10.5703125" style="6" customWidth="1"/>
    <col min="14863" max="14863" width="10.7109375" style="6" customWidth="1"/>
    <col min="14864" max="15104" width="9.140625" style="6"/>
    <col min="15105" max="15105" width="2.7109375" style="6" customWidth="1"/>
    <col min="15106" max="15106" width="39.5703125" style="6" customWidth="1"/>
    <col min="15107" max="15109" width="10.7109375" style="6" customWidth="1"/>
    <col min="15110" max="15110" width="13.5703125" style="6" customWidth="1"/>
    <col min="15111" max="15113" width="10.7109375" style="6" customWidth="1"/>
    <col min="15114" max="15114" width="12.140625" style="6" customWidth="1"/>
    <col min="15115" max="15115" width="10.7109375" style="6" customWidth="1"/>
    <col min="15116" max="15116" width="16.5703125" style="6" customWidth="1"/>
    <col min="15117" max="15117" width="18.42578125" style="6" customWidth="1"/>
    <col min="15118" max="15118" width="10.5703125" style="6" customWidth="1"/>
    <col min="15119" max="15119" width="10.7109375" style="6" customWidth="1"/>
    <col min="15120" max="15360" width="9.140625" style="6"/>
    <col min="15361" max="15361" width="2.7109375" style="6" customWidth="1"/>
    <col min="15362" max="15362" width="39.5703125" style="6" customWidth="1"/>
    <col min="15363" max="15365" width="10.7109375" style="6" customWidth="1"/>
    <col min="15366" max="15366" width="13.5703125" style="6" customWidth="1"/>
    <col min="15367" max="15369" width="10.7109375" style="6" customWidth="1"/>
    <col min="15370" max="15370" width="12.140625" style="6" customWidth="1"/>
    <col min="15371" max="15371" width="10.7109375" style="6" customWidth="1"/>
    <col min="15372" max="15372" width="16.5703125" style="6" customWidth="1"/>
    <col min="15373" max="15373" width="18.42578125" style="6" customWidth="1"/>
    <col min="15374" max="15374" width="10.5703125" style="6" customWidth="1"/>
    <col min="15375" max="15375" width="10.7109375" style="6" customWidth="1"/>
    <col min="15376" max="15616" width="9.140625" style="6"/>
    <col min="15617" max="15617" width="2.7109375" style="6" customWidth="1"/>
    <col min="15618" max="15618" width="39.5703125" style="6" customWidth="1"/>
    <col min="15619" max="15621" width="10.7109375" style="6" customWidth="1"/>
    <col min="15622" max="15622" width="13.5703125" style="6" customWidth="1"/>
    <col min="15623" max="15625" width="10.7109375" style="6" customWidth="1"/>
    <col min="15626" max="15626" width="12.140625" style="6" customWidth="1"/>
    <col min="15627" max="15627" width="10.7109375" style="6" customWidth="1"/>
    <col min="15628" max="15628" width="16.5703125" style="6" customWidth="1"/>
    <col min="15629" max="15629" width="18.42578125" style="6" customWidth="1"/>
    <col min="15630" max="15630" width="10.5703125" style="6" customWidth="1"/>
    <col min="15631" max="15631" width="10.7109375" style="6" customWidth="1"/>
    <col min="15632" max="15872" width="9.140625" style="6"/>
    <col min="15873" max="15873" width="2.7109375" style="6" customWidth="1"/>
    <col min="15874" max="15874" width="39.5703125" style="6" customWidth="1"/>
    <col min="15875" max="15877" width="10.7109375" style="6" customWidth="1"/>
    <col min="15878" max="15878" width="13.5703125" style="6" customWidth="1"/>
    <col min="15879" max="15881" width="10.7109375" style="6" customWidth="1"/>
    <col min="15882" max="15882" width="12.140625" style="6" customWidth="1"/>
    <col min="15883" max="15883" width="10.7109375" style="6" customWidth="1"/>
    <col min="15884" max="15884" width="16.5703125" style="6" customWidth="1"/>
    <col min="15885" max="15885" width="18.42578125" style="6" customWidth="1"/>
    <col min="15886" max="15886" width="10.5703125" style="6" customWidth="1"/>
    <col min="15887" max="15887" width="10.7109375" style="6" customWidth="1"/>
    <col min="15888" max="16128" width="9.140625" style="6"/>
    <col min="16129" max="16129" width="2.7109375" style="6" customWidth="1"/>
    <col min="16130" max="16130" width="39.5703125" style="6" customWidth="1"/>
    <col min="16131" max="16133" width="10.7109375" style="6" customWidth="1"/>
    <col min="16134" max="16134" width="13.5703125" style="6" customWidth="1"/>
    <col min="16135" max="16137" width="10.7109375" style="6" customWidth="1"/>
    <col min="16138" max="16138" width="12.140625" style="6" customWidth="1"/>
    <col min="16139" max="16139" width="10.7109375" style="6" customWidth="1"/>
    <col min="16140" max="16140" width="16.5703125" style="6" customWidth="1"/>
    <col min="16141" max="16141" width="18.42578125" style="6" customWidth="1"/>
    <col min="16142" max="16142" width="10.5703125" style="6" customWidth="1"/>
    <col min="16143" max="16143" width="10.7109375" style="6" customWidth="1"/>
    <col min="16144" max="16384" width="9.140625" style="6"/>
  </cols>
  <sheetData>
    <row r="1" spans="2:32" s="2" customFormat="1" ht="19.5" x14ac:dyDescent="0.4">
      <c r="B1" s="1" t="s">
        <v>0</v>
      </c>
      <c r="AA1" s="3"/>
      <c r="AF1" s="4"/>
    </row>
    <row r="2" spans="2:32" ht="14.25" x14ac:dyDescent="0.2">
      <c r="B2" s="5"/>
      <c r="AA2" s="7"/>
      <c r="AF2" s="8"/>
    </row>
    <row r="3" spans="2:32" ht="15" customHeight="1" x14ac:dyDescent="0.2">
      <c r="B3" s="9" t="s">
        <v>1</v>
      </c>
      <c r="C3" s="125" t="s">
        <v>2</v>
      </c>
      <c r="D3" s="126"/>
      <c r="E3" s="126"/>
      <c r="G3" s="10"/>
      <c r="H3" s="2"/>
      <c r="I3" s="127"/>
      <c r="J3" s="127"/>
      <c r="AA3" s="7"/>
      <c r="AF3" s="8"/>
    </row>
    <row r="4" spans="2:32" ht="15" customHeight="1" thickBot="1" x14ac:dyDescent="0.25">
      <c r="B4" s="11" t="s">
        <v>4</v>
      </c>
      <c r="C4" s="128">
        <v>41425</v>
      </c>
      <c r="D4" s="129"/>
      <c r="E4" s="129"/>
      <c r="F4" s="12"/>
      <c r="G4" s="13"/>
      <c r="H4" s="14"/>
      <c r="I4" s="14"/>
      <c r="J4" s="14"/>
      <c r="N4" s="15"/>
      <c r="AA4" s="7"/>
      <c r="AF4" s="16"/>
    </row>
    <row r="5" spans="2:32" ht="15" customHeight="1" x14ac:dyDescent="0.2">
      <c r="B5" s="17" t="s">
        <v>5</v>
      </c>
      <c r="C5" s="130" t="s">
        <v>6</v>
      </c>
      <c r="D5" s="129"/>
      <c r="E5" s="129"/>
      <c r="F5" s="18"/>
      <c r="N5" s="15"/>
      <c r="S5" s="19"/>
    </row>
    <row r="6" spans="2:32" ht="15" customHeight="1" x14ac:dyDescent="0.2">
      <c r="B6" s="17" t="s">
        <v>7</v>
      </c>
      <c r="C6" s="130" t="s">
        <v>8</v>
      </c>
      <c r="D6" s="129"/>
      <c r="E6" s="129"/>
      <c r="F6" s="18"/>
      <c r="N6" s="15"/>
      <c r="S6" s="19"/>
    </row>
    <row r="7" spans="2:32" ht="15" customHeight="1" x14ac:dyDescent="0.2">
      <c r="B7" s="17" t="s">
        <v>9</v>
      </c>
      <c r="C7" s="115" t="s">
        <v>10</v>
      </c>
      <c r="D7" s="124"/>
      <c r="E7" s="124"/>
      <c r="F7" s="18"/>
      <c r="N7" s="15"/>
      <c r="S7" s="19"/>
    </row>
    <row r="8" spans="2:32" ht="15" customHeight="1" x14ac:dyDescent="0.2">
      <c r="B8" s="17"/>
      <c r="C8" s="20"/>
      <c r="D8" s="5"/>
      <c r="E8" s="5"/>
      <c r="F8" s="18"/>
      <c r="N8" s="21"/>
      <c r="S8" s="19"/>
    </row>
    <row r="9" spans="2:32" ht="15" customHeight="1" x14ac:dyDescent="0.2">
      <c r="B9" s="17"/>
      <c r="C9" s="131" t="s">
        <v>11</v>
      </c>
      <c r="D9" s="132"/>
      <c r="E9" s="133"/>
      <c r="F9" s="18"/>
    </row>
    <row r="10" spans="2:32" ht="15" customHeight="1" x14ac:dyDescent="0.2">
      <c r="B10" s="17"/>
      <c r="C10" s="20"/>
      <c r="D10" s="5"/>
      <c r="E10" s="5"/>
      <c r="F10" s="18"/>
    </row>
    <row r="11" spans="2:32" s="25" customFormat="1" ht="18" customHeight="1" x14ac:dyDescent="0.25">
      <c r="B11" s="22" t="s">
        <v>12</v>
      </c>
      <c r="C11" s="7" t="s">
        <v>13</v>
      </c>
      <c r="D11" s="23"/>
      <c r="E11" s="23"/>
      <c r="F11" s="24"/>
    </row>
    <row r="12" spans="2:32" ht="17.45" customHeight="1" x14ac:dyDescent="0.2">
      <c r="B12" s="22"/>
      <c r="C12" s="7" t="s">
        <v>3</v>
      </c>
      <c r="D12" s="5"/>
      <c r="E12" s="5"/>
      <c r="F12" s="18"/>
    </row>
    <row r="13" spans="2:32" ht="15.6" customHeight="1" x14ac:dyDescent="0.2">
      <c r="B13" s="22"/>
      <c r="C13" s="7" t="s">
        <v>14</v>
      </c>
      <c r="D13" s="5"/>
      <c r="E13" s="5"/>
      <c r="F13" s="18"/>
    </row>
    <row r="14" spans="2:32" ht="15" customHeight="1" x14ac:dyDescent="0.2">
      <c r="B14" s="5"/>
      <c r="C14" s="5"/>
      <c r="D14" s="5"/>
      <c r="E14" s="5"/>
      <c r="F14" s="5"/>
      <c r="J14" s="2"/>
      <c r="K14" s="2"/>
      <c r="L14" s="2"/>
    </row>
    <row r="15" spans="2:32" ht="15" customHeight="1" x14ac:dyDescent="0.2">
      <c r="B15" s="26"/>
      <c r="C15" s="134" t="s">
        <v>15</v>
      </c>
      <c r="D15" s="135"/>
      <c r="E15" s="136"/>
      <c r="F15" s="27"/>
      <c r="G15" s="28"/>
      <c r="H15" s="28"/>
      <c r="I15" s="2"/>
      <c r="J15" s="127"/>
      <c r="K15" s="127"/>
      <c r="L15" s="127"/>
    </row>
    <row r="16" spans="2:32" ht="17.45" customHeight="1" x14ac:dyDescent="0.2">
      <c r="B16" s="137" t="s">
        <v>16</v>
      </c>
      <c r="C16" s="137"/>
      <c r="D16" s="138">
        <f>[1]Summary!C7</f>
        <v>5602601.4519999996</v>
      </c>
      <c r="E16" s="138"/>
      <c r="G16" s="137"/>
      <c r="H16" s="137"/>
      <c r="I16" s="137"/>
      <c r="J16" s="137"/>
      <c r="K16" s="137"/>
      <c r="L16" s="29"/>
      <c r="M16" s="15"/>
      <c r="N16" s="15"/>
    </row>
    <row r="17" spans="2:32" ht="16.899999999999999" customHeight="1" x14ac:dyDescent="0.2">
      <c r="B17" s="137" t="s">
        <v>17</v>
      </c>
      <c r="C17" s="137"/>
      <c r="D17" s="139">
        <f>[1]Summary!D7</f>
        <v>5513396</v>
      </c>
      <c r="E17" s="139"/>
      <c r="G17" s="137"/>
      <c r="H17" s="137"/>
      <c r="I17" s="137"/>
      <c r="J17" s="137"/>
      <c r="K17" s="137"/>
      <c r="L17" s="29"/>
      <c r="M17" s="15"/>
      <c r="N17" s="15"/>
    </row>
    <row r="18" spans="2:32" ht="15" customHeight="1" x14ac:dyDescent="0.2">
      <c r="B18" s="137" t="s">
        <v>18</v>
      </c>
      <c r="C18" s="137"/>
      <c r="D18" s="140">
        <f>AVERAGE(D16:D17)</f>
        <v>5557998.7259999998</v>
      </c>
      <c r="E18" s="140"/>
      <c r="G18" s="137"/>
      <c r="H18" s="137"/>
      <c r="I18" s="137"/>
      <c r="J18" s="137"/>
      <c r="K18" s="137"/>
      <c r="L18" s="29"/>
      <c r="M18" s="15"/>
      <c r="N18" s="15"/>
    </row>
    <row r="19" spans="2:32" ht="14.45" customHeight="1" x14ac:dyDescent="0.2">
      <c r="B19" s="137" t="s">
        <v>19</v>
      </c>
      <c r="C19" s="137"/>
      <c r="D19" s="141">
        <v>0.03</v>
      </c>
      <c r="E19" s="141"/>
      <c r="G19" s="137"/>
      <c r="H19" s="137"/>
      <c r="I19" s="137"/>
      <c r="J19" s="137"/>
      <c r="K19" s="137"/>
      <c r="L19" s="29"/>
      <c r="M19" s="15"/>
      <c r="N19" s="15"/>
    </row>
    <row r="20" spans="2:32" ht="15" customHeight="1" x14ac:dyDescent="0.2">
      <c r="B20" s="137" t="s">
        <v>20</v>
      </c>
      <c r="C20" s="137"/>
      <c r="D20" s="140">
        <f>D18*D19</f>
        <v>166739.96177999998</v>
      </c>
      <c r="E20" s="140"/>
      <c r="G20" s="137"/>
      <c r="H20" s="137"/>
      <c r="I20" s="137"/>
      <c r="J20" s="137"/>
      <c r="K20" s="137"/>
      <c r="L20" s="30"/>
      <c r="M20" s="21"/>
      <c r="N20" s="21"/>
    </row>
    <row r="21" spans="2:32" ht="15" customHeight="1" x14ac:dyDescent="0.2">
      <c r="B21" s="148" t="s">
        <v>21</v>
      </c>
      <c r="C21" s="148"/>
      <c r="D21" s="149">
        <f>SUM(C30:M30)</f>
        <v>501742.19840384426</v>
      </c>
      <c r="E21" s="149"/>
      <c r="G21" s="2"/>
      <c r="H21" s="2"/>
      <c r="I21" s="2"/>
      <c r="J21" s="2"/>
      <c r="K21" s="11"/>
      <c r="L21" s="31"/>
      <c r="M21" s="15"/>
      <c r="N21" s="15"/>
    </row>
    <row r="22" spans="2:32" ht="15" customHeight="1" x14ac:dyDescent="0.2">
      <c r="B22" s="32"/>
      <c r="C22" s="32"/>
      <c r="D22" s="33"/>
      <c r="E22" s="33"/>
      <c r="G22" s="2"/>
      <c r="H22" s="2"/>
      <c r="I22" s="2"/>
      <c r="J22" s="2"/>
      <c r="K22" s="11"/>
      <c r="L22" s="31"/>
      <c r="M22" s="15"/>
      <c r="N22" s="15"/>
    </row>
    <row r="23" spans="2:32" ht="15" customHeight="1" x14ac:dyDescent="0.2">
      <c r="B23" s="32"/>
      <c r="C23" s="32"/>
      <c r="D23" s="33"/>
      <c r="E23" s="33"/>
      <c r="G23" s="2"/>
      <c r="H23" s="2"/>
      <c r="I23" s="2"/>
      <c r="J23" s="2"/>
      <c r="K23" s="11"/>
      <c r="L23" s="31"/>
      <c r="M23" s="15"/>
      <c r="N23" s="15"/>
    </row>
    <row r="24" spans="2:32" ht="15.75" customHeight="1" x14ac:dyDescent="0.2">
      <c r="B24" s="150"/>
      <c r="C24" s="151"/>
      <c r="D24" s="151"/>
      <c r="E24" s="151"/>
      <c r="F24" s="151"/>
      <c r="G24" s="151"/>
      <c r="H24" s="151"/>
      <c r="I24" s="151"/>
      <c r="L24" s="2"/>
    </row>
    <row r="25" spans="2:32" ht="15" customHeight="1" x14ac:dyDescent="0.2">
      <c r="B25" s="17"/>
      <c r="C25" s="34" t="s">
        <v>22</v>
      </c>
      <c r="D25" s="35" t="s">
        <v>23</v>
      </c>
      <c r="E25" s="35" t="s">
        <v>24</v>
      </c>
      <c r="F25" s="35" t="s">
        <v>25</v>
      </c>
      <c r="G25" s="35" t="s">
        <v>26</v>
      </c>
      <c r="H25" s="35" t="s">
        <v>27</v>
      </c>
      <c r="I25" s="35" t="s">
        <v>28</v>
      </c>
      <c r="J25" s="35" t="s">
        <v>29</v>
      </c>
      <c r="K25" s="36" t="s">
        <v>30</v>
      </c>
      <c r="L25" s="37"/>
      <c r="M25" s="37"/>
    </row>
    <row r="26" spans="2:32" s="40" customFormat="1" ht="36" customHeight="1" x14ac:dyDescent="0.2">
      <c r="B26" s="38"/>
      <c r="C26" s="39" t="s">
        <v>31</v>
      </c>
      <c r="D26" s="39" t="s">
        <v>32</v>
      </c>
      <c r="E26" s="39" t="s">
        <v>33</v>
      </c>
      <c r="F26" s="39" t="s">
        <v>34</v>
      </c>
      <c r="G26" s="39" t="s">
        <v>35</v>
      </c>
      <c r="H26" s="39" t="s">
        <v>36</v>
      </c>
      <c r="I26" s="39" t="s">
        <v>37</v>
      </c>
      <c r="J26" s="39" t="s">
        <v>38</v>
      </c>
      <c r="K26" s="39" t="s">
        <v>39</v>
      </c>
      <c r="L26" s="39" t="s">
        <v>40</v>
      </c>
      <c r="M26" s="39" t="s">
        <v>41</v>
      </c>
      <c r="AF26" s="6"/>
    </row>
    <row r="27" spans="2:32" ht="15" customHeight="1" x14ac:dyDescent="0.2">
      <c r="B27" s="17"/>
      <c r="C27" s="41" t="s">
        <v>42</v>
      </c>
      <c r="D27" s="41" t="s">
        <v>42</v>
      </c>
      <c r="E27" s="41" t="s">
        <v>42</v>
      </c>
      <c r="F27" s="41" t="s">
        <v>42</v>
      </c>
      <c r="G27" s="41" t="s">
        <v>42</v>
      </c>
      <c r="H27" s="41" t="s">
        <v>42</v>
      </c>
      <c r="I27" s="41" t="s">
        <v>42</v>
      </c>
      <c r="J27" s="41" t="s">
        <v>42</v>
      </c>
      <c r="K27" s="41" t="s">
        <v>42</v>
      </c>
      <c r="L27" s="41" t="s">
        <v>43</v>
      </c>
      <c r="M27" s="41" t="s">
        <v>43</v>
      </c>
      <c r="AF27" s="40"/>
    </row>
    <row r="28" spans="2:32" ht="15" customHeight="1" x14ac:dyDescent="0.2">
      <c r="B28" s="11" t="s">
        <v>44</v>
      </c>
      <c r="C28" s="42">
        <f t="shared" ref="C28:M28" si="0">SUM(C41:C55)</f>
        <v>192016.19840384426</v>
      </c>
      <c r="D28" s="43">
        <f t="shared" si="0"/>
        <v>309726</v>
      </c>
      <c r="E28" s="43">
        <f t="shared" si="0"/>
        <v>0</v>
      </c>
      <c r="F28" s="43">
        <f t="shared" si="0"/>
        <v>0</v>
      </c>
      <c r="G28" s="43">
        <f t="shared" si="0"/>
        <v>0</v>
      </c>
      <c r="H28" s="43">
        <f t="shared" si="0"/>
        <v>0</v>
      </c>
      <c r="I28" s="43">
        <f t="shared" si="0"/>
        <v>0</v>
      </c>
      <c r="J28" s="43">
        <f t="shared" si="0"/>
        <v>0</v>
      </c>
      <c r="K28" s="43">
        <f t="shared" si="0"/>
        <v>0</v>
      </c>
      <c r="L28" s="43">
        <f t="shared" si="0"/>
        <v>0</v>
      </c>
      <c r="M28" s="44">
        <f t="shared" si="0"/>
        <v>0</v>
      </c>
    </row>
    <row r="29" spans="2:32" ht="15" customHeight="1" x14ac:dyDescent="0.2">
      <c r="B29" s="11" t="s">
        <v>45</v>
      </c>
      <c r="C29" s="45"/>
      <c r="D29" s="46">
        <f t="shared" ref="D29:M29" si="1">SUM(D63:D69)</f>
        <v>0</v>
      </c>
      <c r="E29" s="46">
        <f t="shared" si="1"/>
        <v>0</v>
      </c>
      <c r="F29" s="46">
        <f t="shared" si="1"/>
        <v>0</v>
      </c>
      <c r="G29" s="46">
        <f t="shared" si="1"/>
        <v>0</v>
      </c>
      <c r="H29" s="46">
        <f t="shared" si="1"/>
        <v>0</v>
      </c>
      <c r="I29" s="46">
        <f t="shared" si="1"/>
        <v>0</v>
      </c>
      <c r="J29" s="46">
        <f t="shared" si="1"/>
        <v>0</v>
      </c>
      <c r="K29" s="46">
        <f t="shared" si="1"/>
        <v>0</v>
      </c>
      <c r="L29" s="46">
        <f t="shared" si="1"/>
        <v>0</v>
      </c>
      <c r="M29" s="47">
        <f t="shared" si="1"/>
        <v>0</v>
      </c>
    </row>
    <row r="30" spans="2:32" ht="15" customHeight="1" x14ac:dyDescent="0.2">
      <c r="B30" s="17" t="s">
        <v>46</v>
      </c>
      <c r="C30" s="48">
        <f t="shared" ref="C30:M30" si="2">C28+C29</f>
        <v>192016.19840384426</v>
      </c>
      <c r="D30" s="49">
        <f t="shared" si="2"/>
        <v>309726</v>
      </c>
      <c r="E30" s="49">
        <f t="shared" si="2"/>
        <v>0</v>
      </c>
      <c r="F30" s="49">
        <f t="shared" si="2"/>
        <v>0</v>
      </c>
      <c r="G30" s="49">
        <f t="shared" si="2"/>
        <v>0</v>
      </c>
      <c r="H30" s="49">
        <f t="shared" si="2"/>
        <v>0</v>
      </c>
      <c r="I30" s="49">
        <f t="shared" si="2"/>
        <v>0</v>
      </c>
      <c r="J30" s="49">
        <f t="shared" si="2"/>
        <v>0</v>
      </c>
      <c r="K30" s="49">
        <f t="shared" si="2"/>
        <v>0</v>
      </c>
      <c r="L30" s="49">
        <f t="shared" si="2"/>
        <v>0</v>
      </c>
      <c r="M30" s="50">
        <f t="shared" si="2"/>
        <v>0</v>
      </c>
    </row>
    <row r="31" spans="2:32" ht="15" customHeight="1" x14ac:dyDescent="0.2">
      <c r="B31" s="17"/>
      <c r="C31" s="17"/>
      <c r="D31" s="17"/>
      <c r="E31" s="17"/>
      <c r="F31" s="17"/>
      <c r="G31" s="17"/>
      <c r="H31" s="17"/>
      <c r="I31" s="17"/>
      <c r="J31" s="17"/>
      <c r="K31" s="17"/>
      <c r="L31" s="17"/>
      <c r="M31" s="17"/>
    </row>
    <row r="32" spans="2:32" ht="15" customHeight="1" x14ac:dyDescent="0.2"/>
    <row r="33" spans="2:32" ht="16.5" customHeight="1" x14ac:dyDescent="0.2">
      <c r="B33" s="10" t="s">
        <v>47</v>
      </c>
      <c r="C33" s="38" t="s">
        <v>1</v>
      </c>
      <c r="D33" s="142" t="str">
        <f>C3</f>
        <v>Avista Corporation</v>
      </c>
      <c r="E33" s="143"/>
      <c r="F33" s="144"/>
    </row>
    <row r="34" spans="2:32" ht="15" customHeight="1" x14ac:dyDescent="0.2">
      <c r="C34" s="38" t="s">
        <v>48</v>
      </c>
      <c r="D34" s="145">
        <v>2013</v>
      </c>
      <c r="E34" s="146"/>
      <c r="F34" s="147"/>
    </row>
    <row r="35" spans="2:32" ht="15" customHeight="1" x14ac:dyDescent="0.2">
      <c r="C35" s="38"/>
      <c r="D35" s="51"/>
      <c r="E35" s="28"/>
      <c r="F35" s="28"/>
    </row>
    <row r="36" spans="2:32" s="53" customFormat="1" ht="27" customHeight="1" x14ac:dyDescent="0.2">
      <c r="B36" s="152" t="s">
        <v>49</v>
      </c>
      <c r="C36" s="153"/>
      <c r="D36" s="153"/>
      <c r="E36" s="153"/>
      <c r="F36" s="52"/>
      <c r="AF36" s="6"/>
    </row>
    <row r="37" spans="2:32" ht="15" customHeight="1" x14ac:dyDescent="0.2">
      <c r="C37" s="54"/>
      <c r="D37" s="54"/>
      <c r="E37" s="54"/>
      <c r="F37" s="54"/>
      <c r="G37" s="54"/>
      <c r="H37" s="54"/>
      <c r="I37" s="54"/>
      <c r="J37" s="54"/>
      <c r="K37" s="54"/>
      <c r="L37" s="54"/>
      <c r="M37" s="54"/>
      <c r="N37" s="54"/>
      <c r="O37" s="54"/>
      <c r="P37" s="54"/>
      <c r="Q37" s="54"/>
      <c r="AF37" s="53"/>
    </row>
    <row r="38" spans="2:32" s="2" customFormat="1" ht="12.75" customHeight="1" x14ac:dyDescent="0.2">
      <c r="C38" s="34" t="s">
        <v>22</v>
      </c>
      <c r="D38" s="35" t="s">
        <v>23</v>
      </c>
      <c r="E38" s="35" t="s">
        <v>24</v>
      </c>
      <c r="F38" s="35" t="s">
        <v>25</v>
      </c>
      <c r="G38" s="35" t="s">
        <v>26</v>
      </c>
      <c r="H38" s="35" t="s">
        <v>27</v>
      </c>
      <c r="I38" s="35" t="s">
        <v>28</v>
      </c>
      <c r="J38" s="35" t="s">
        <v>29</v>
      </c>
      <c r="K38" s="36" t="s">
        <v>30</v>
      </c>
      <c r="L38" s="37"/>
      <c r="M38" s="37"/>
      <c r="AF38" s="6"/>
    </row>
    <row r="39" spans="2:32" s="40" customFormat="1" ht="43.5" customHeight="1" x14ac:dyDescent="0.2">
      <c r="C39" s="39" t="s">
        <v>50</v>
      </c>
      <c r="D39" s="39" t="s">
        <v>32</v>
      </c>
      <c r="E39" s="39" t="s">
        <v>33</v>
      </c>
      <c r="F39" s="39" t="s">
        <v>34</v>
      </c>
      <c r="G39" s="39" t="s">
        <v>35</v>
      </c>
      <c r="H39" s="39" t="s">
        <v>51</v>
      </c>
      <c r="I39" s="39" t="s">
        <v>37</v>
      </c>
      <c r="J39" s="39" t="s">
        <v>38</v>
      </c>
      <c r="K39" s="39" t="s">
        <v>39</v>
      </c>
      <c r="L39" s="39" t="s">
        <v>40</v>
      </c>
      <c r="M39" s="39" t="s">
        <v>41</v>
      </c>
      <c r="AF39" s="2"/>
    </row>
    <row r="40" spans="2:32" ht="15" customHeight="1" x14ac:dyDescent="0.2">
      <c r="B40" s="55" t="s">
        <v>52</v>
      </c>
      <c r="C40" s="41" t="s">
        <v>42</v>
      </c>
      <c r="D40" s="41" t="s">
        <v>42</v>
      </c>
      <c r="E40" s="41" t="s">
        <v>42</v>
      </c>
      <c r="F40" s="41" t="s">
        <v>42</v>
      </c>
      <c r="G40" s="41" t="s">
        <v>42</v>
      </c>
      <c r="H40" s="41" t="s">
        <v>42</v>
      </c>
      <c r="I40" s="41" t="s">
        <v>42</v>
      </c>
      <c r="J40" s="41" t="s">
        <v>42</v>
      </c>
      <c r="K40" s="41" t="s">
        <v>42</v>
      </c>
      <c r="L40" s="41" t="s">
        <v>43</v>
      </c>
      <c r="M40" s="41" t="s">
        <v>43</v>
      </c>
      <c r="AF40" s="40"/>
    </row>
    <row r="41" spans="2:32" ht="15" customHeight="1" x14ac:dyDescent="0.2">
      <c r="B41" s="56" t="str">
        <f>'[1]Facility Detail'!B2</f>
        <v>Long Lake #3</v>
      </c>
      <c r="C41" s="57">
        <f>'[1]Facility Detail'!F64</f>
        <v>14197.425619726186</v>
      </c>
      <c r="D41" s="58"/>
      <c r="E41" s="58"/>
      <c r="F41" s="58"/>
      <c r="G41" s="58"/>
      <c r="H41" s="58"/>
      <c r="I41" s="58"/>
      <c r="J41" s="58"/>
      <c r="K41" s="58"/>
      <c r="L41" s="58"/>
      <c r="M41" s="59"/>
    </row>
    <row r="42" spans="2:32" ht="15" customHeight="1" x14ac:dyDescent="0.2">
      <c r="B42" s="56" t="str">
        <f>'[1]Facility Detail'!B3</f>
        <v>Little Falls #4</v>
      </c>
      <c r="C42" s="60">
        <f>'[1]Facility Detail'!F97</f>
        <v>4862.043486025068</v>
      </c>
      <c r="D42" s="61"/>
      <c r="E42" s="61"/>
      <c r="F42" s="61"/>
      <c r="G42" s="61"/>
      <c r="H42" s="61"/>
      <c r="I42" s="61"/>
      <c r="J42" s="61"/>
      <c r="K42" s="61"/>
      <c r="L42" s="61"/>
      <c r="M42" s="62"/>
    </row>
    <row r="43" spans="2:32" ht="15" customHeight="1" x14ac:dyDescent="0.2">
      <c r="B43" s="56" t="str">
        <f>'[1]Facility Detail'!B4</f>
        <v>Cabinet Gorge #2</v>
      </c>
      <c r="C43" s="60">
        <f>'[1]Facility Detail'!F130</f>
        <v>29008.28461994743</v>
      </c>
      <c r="D43" s="61"/>
      <c r="E43" s="61"/>
      <c r="F43" s="61"/>
      <c r="G43" s="61"/>
      <c r="H43" s="61"/>
      <c r="I43" s="61"/>
      <c r="J43" s="61"/>
      <c r="K43" s="61"/>
      <c r="L43" s="61"/>
      <c r="M43" s="62"/>
    </row>
    <row r="44" spans="2:32" ht="15" customHeight="1" x14ac:dyDescent="0.2">
      <c r="B44" s="56" t="str">
        <f>'[1]Facility Detail'!B5</f>
        <v>Cabinet Gorge #3</v>
      </c>
      <c r="C44" s="60">
        <f>'[1]Facility Detail'!F163</f>
        <v>45807.517793306077</v>
      </c>
      <c r="D44" s="61"/>
      <c r="E44" s="61"/>
      <c r="F44" s="61"/>
      <c r="G44" s="61"/>
      <c r="H44" s="61"/>
      <c r="I44" s="61"/>
      <c r="J44" s="61"/>
      <c r="K44" s="61"/>
      <c r="L44" s="61"/>
      <c r="M44" s="62"/>
    </row>
    <row r="45" spans="2:32" ht="15" customHeight="1" x14ac:dyDescent="0.2">
      <c r="B45" s="56" t="str">
        <f>'[1]Facility Detail'!B6</f>
        <v>Cabinet Gorge #4</v>
      </c>
      <c r="C45" s="60">
        <f>'[1]Facility Detail'!F196</f>
        <v>20517</v>
      </c>
      <c r="D45" s="61"/>
      <c r="E45" s="61"/>
      <c r="F45" s="61"/>
      <c r="G45" s="61"/>
      <c r="H45" s="61"/>
      <c r="I45" s="61"/>
      <c r="J45" s="61"/>
      <c r="K45" s="61"/>
      <c r="L45" s="61"/>
      <c r="M45" s="62"/>
    </row>
    <row r="46" spans="2:32" ht="15" customHeight="1" x14ac:dyDescent="0.2">
      <c r="B46" s="56" t="str">
        <f>'[1]Facility Detail'!B7</f>
        <v>Noxon Rapids #1</v>
      </c>
      <c r="C46" s="60">
        <f>'[1]Facility Detail'!F229</f>
        <v>21435</v>
      </c>
      <c r="D46" s="61"/>
      <c r="E46" s="61"/>
      <c r="F46" s="61"/>
      <c r="G46" s="61"/>
      <c r="H46" s="61"/>
      <c r="I46" s="61"/>
      <c r="J46" s="61"/>
      <c r="K46" s="61"/>
      <c r="L46" s="61"/>
      <c r="M46" s="62"/>
    </row>
    <row r="47" spans="2:32" ht="15" customHeight="1" x14ac:dyDescent="0.2">
      <c r="B47" s="56" t="str">
        <f>'[1]Facility Detail'!B8</f>
        <v>Noxon Rapids #2</v>
      </c>
      <c r="C47" s="60">
        <f>'[1]Facility Detail'!F262</f>
        <v>7709.3339427714673</v>
      </c>
      <c r="D47" s="61"/>
      <c r="E47" s="61"/>
      <c r="F47" s="61"/>
      <c r="G47" s="61"/>
      <c r="H47" s="61"/>
      <c r="I47" s="61"/>
      <c r="J47" s="61"/>
      <c r="K47" s="61"/>
      <c r="L47" s="61"/>
      <c r="M47" s="62"/>
    </row>
    <row r="48" spans="2:32" ht="15" customHeight="1" x14ac:dyDescent="0.2">
      <c r="B48" s="56" t="str">
        <f>'[1]Facility Detail'!B9</f>
        <v>Noxon Rapids #3</v>
      </c>
      <c r="C48" s="60">
        <f>'[1]Facility Detail'!F295</f>
        <v>14528.592942067989</v>
      </c>
      <c r="D48" s="61"/>
      <c r="E48" s="61"/>
      <c r="F48" s="61"/>
      <c r="G48" s="61"/>
      <c r="H48" s="61"/>
      <c r="I48" s="61"/>
      <c r="J48" s="61"/>
      <c r="K48" s="61"/>
      <c r="L48" s="61"/>
      <c r="M48" s="62"/>
    </row>
    <row r="49" spans="1:32" ht="15" customHeight="1" x14ac:dyDescent="0.2">
      <c r="B49" s="56" t="str">
        <f>'[1]Facility Detail'!B10</f>
        <v>Noxon Rapids #4</v>
      </c>
      <c r="C49" s="60">
        <f>'[1]Facility Detail'!F328</f>
        <v>12024</v>
      </c>
      <c r="D49" s="61"/>
      <c r="E49" s="61"/>
      <c r="F49" s="61"/>
      <c r="G49" s="61"/>
      <c r="H49" s="61"/>
      <c r="I49" s="61"/>
      <c r="J49" s="61"/>
      <c r="K49" s="61"/>
      <c r="L49" s="61"/>
      <c r="M49" s="62"/>
    </row>
    <row r="50" spans="1:32" ht="15" customHeight="1" x14ac:dyDescent="0.2">
      <c r="B50" s="56" t="str">
        <f>'[1]Facility Detail'!B11</f>
        <v>Wanapum Fish Bypass</v>
      </c>
      <c r="C50" s="60">
        <f>'[1]Facility Detail'!F361</f>
        <v>21927</v>
      </c>
      <c r="D50" s="61"/>
      <c r="E50" s="61"/>
      <c r="F50" s="61"/>
      <c r="G50" s="61"/>
      <c r="H50" s="61"/>
      <c r="I50" s="61"/>
      <c r="J50" s="61"/>
      <c r="K50" s="61"/>
      <c r="L50" s="61"/>
      <c r="M50" s="62"/>
    </row>
    <row r="51" spans="1:32" ht="15" customHeight="1" x14ac:dyDescent="0.2">
      <c r="B51" s="56" t="str">
        <f>'[1]Facility Detail'!B12</f>
        <v>Palouse Wind</v>
      </c>
      <c r="C51" s="60"/>
      <c r="D51" s="61">
        <f>'[1]Facility Detail'!F394</f>
        <v>309726</v>
      </c>
      <c r="E51" s="61"/>
      <c r="F51" s="61"/>
      <c r="G51" s="61"/>
      <c r="H51" s="61"/>
      <c r="I51" s="61"/>
      <c r="J51" s="61"/>
      <c r="K51" s="61"/>
      <c r="L51" s="61"/>
      <c r="M51" s="62"/>
    </row>
    <row r="52" spans="1:32" ht="15" customHeight="1" x14ac:dyDescent="0.2">
      <c r="B52" s="56"/>
      <c r="C52" s="60"/>
      <c r="D52" s="61"/>
      <c r="E52" s="61"/>
      <c r="F52" s="61"/>
      <c r="G52" s="61"/>
      <c r="H52" s="61"/>
      <c r="I52" s="61"/>
      <c r="J52" s="61"/>
      <c r="K52" s="61"/>
      <c r="L52" s="61"/>
      <c r="M52" s="62"/>
    </row>
    <row r="53" spans="1:32" ht="15" customHeight="1" x14ac:dyDescent="0.2">
      <c r="B53" s="56"/>
      <c r="C53" s="60"/>
      <c r="D53" s="61"/>
      <c r="E53" s="61"/>
      <c r="F53" s="61"/>
      <c r="G53" s="61"/>
      <c r="H53" s="61"/>
      <c r="I53" s="61"/>
      <c r="J53" s="61"/>
      <c r="K53" s="61"/>
      <c r="L53" s="61"/>
      <c r="M53" s="62"/>
    </row>
    <row r="54" spans="1:32" ht="15" customHeight="1" x14ac:dyDescent="0.2">
      <c r="B54" s="63"/>
      <c r="C54" s="60"/>
      <c r="D54" s="61"/>
      <c r="E54" s="61"/>
      <c r="F54" s="61"/>
      <c r="G54" s="61"/>
      <c r="H54" s="61"/>
      <c r="I54" s="61"/>
      <c r="J54" s="61"/>
      <c r="K54" s="61"/>
      <c r="L54" s="61"/>
      <c r="M54" s="62"/>
    </row>
    <row r="55" spans="1:32" ht="15" customHeight="1" x14ac:dyDescent="0.2">
      <c r="B55" s="63"/>
      <c r="C55" s="60"/>
      <c r="D55" s="61"/>
      <c r="E55" s="61"/>
      <c r="F55" s="61"/>
      <c r="G55" s="61"/>
      <c r="H55" s="61"/>
      <c r="I55" s="61"/>
      <c r="J55" s="61"/>
      <c r="K55" s="61"/>
      <c r="L55" s="61"/>
      <c r="M55" s="62"/>
    </row>
    <row r="56" spans="1:32" ht="15" customHeight="1" x14ac:dyDescent="0.2">
      <c r="C56" s="2"/>
      <c r="D56" s="2"/>
      <c r="E56" s="2"/>
      <c r="F56" s="2"/>
      <c r="G56" s="2"/>
      <c r="H56" s="2"/>
      <c r="I56" s="2"/>
      <c r="J56" s="2"/>
      <c r="K56" s="2"/>
      <c r="L56" s="2"/>
      <c r="M56" s="2"/>
    </row>
    <row r="57" spans="1:32" ht="17.25" customHeight="1" x14ac:dyDescent="0.2">
      <c r="B57" s="10" t="s">
        <v>53</v>
      </c>
      <c r="C57" s="38" t="s">
        <v>1</v>
      </c>
      <c r="D57" s="142" t="str">
        <f>C3</f>
        <v>Avista Corporation</v>
      </c>
      <c r="E57" s="143"/>
      <c r="F57" s="144"/>
    </row>
    <row r="58" spans="1:32" ht="15" customHeight="1" x14ac:dyDescent="0.2">
      <c r="C58" s="38" t="s">
        <v>48</v>
      </c>
      <c r="D58" s="145">
        <v>2013</v>
      </c>
      <c r="E58" s="146"/>
      <c r="F58" s="147"/>
    </row>
    <row r="59" spans="1:32" ht="15" customHeight="1" x14ac:dyDescent="0.2">
      <c r="B59" s="38"/>
      <c r="C59" s="27"/>
      <c r="F59" s="64"/>
      <c r="G59" s="2"/>
    </row>
    <row r="60" spans="1:32" s="2" customFormat="1" ht="16.5" customHeight="1" x14ac:dyDescent="0.2">
      <c r="B60" s="10"/>
      <c r="C60" s="34" t="s">
        <v>22</v>
      </c>
      <c r="D60" s="35" t="s">
        <v>23</v>
      </c>
      <c r="E60" s="35" t="s">
        <v>24</v>
      </c>
      <c r="F60" s="35" t="s">
        <v>25</v>
      </c>
      <c r="G60" s="35" t="s">
        <v>26</v>
      </c>
      <c r="H60" s="35" t="s">
        <v>27</v>
      </c>
      <c r="I60" s="35" t="s">
        <v>28</v>
      </c>
      <c r="J60" s="35" t="s">
        <v>29</v>
      </c>
      <c r="K60" s="36" t="s">
        <v>30</v>
      </c>
      <c r="L60" s="37"/>
      <c r="M60" s="37"/>
      <c r="AF60" s="6"/>
    </row>
    <row r="61" spans="1:32" s="40" customFormat="1" ht="36" x14ac:dyDescent="0.2">
      <c r="B61" s="38"/>
      <c r="C61" s="39" t="s">
        <v>50</v>
      </c>
      <c r="D61" s="39" t="s">
        <v>32</v>
      </c>
      <c r="E61" s="39" t="s">
        <v>33</v>
      </c>
      <c r="F61" s="39" t="s">
        <v>34</v>
      </c>
      <c r="G61" s="39" t="s">
        <v>35</v>
      </c>
      <c r="H61" s="39" t="s">
        <v>36</v>
      </c>
      <c r="I61" s="39" t="s">
        <v>37</v>
      </c>
      <c r="J61" s="39" t="s">
        <v>38</v>
      </c>
      <c r="K61" s="39" t="s">
        <v>39</v>
      </c>
      <c r="L61" s="39" t="s">
        <v>40</v>
      </c>
      <c r="M61" s="39" t="s">
        <v>41</v>
      </c>
      <c r="AF61" s="2"/>
    </row>
    <row r="62" spans="1:32" ht="15" customHeight="1" x14ac:dyDescent="0.2">
      <c r="B62" s="55" t="s">
        <v>54</v>
      </c>
      <c r="C62" s="41" t="s">
        <v>42</v>
      </c>
      <c r="D62" s="41" t="s">
        <v>42</v>
      </c>
      <c r="E62" s="41" t="s">
        <v>42</v>
      </c>
      <c r="F62" s="41" t="s">
        <v>42</v>
      </c>
      <c r="G62" s="41" t="s">
        <v>42</v>
      </c>
      <c r="H62" s="41" t="s">
        <v>42</v>
      </c>
      <c r="I62" s="41" t="s">
        <v>42</v>
      </c>
      <c r="J62" s="41" t="s">
        <v>42</v>
      </c>
      <c r="K62" s="41" t="s">
        <v>42</v>
      </c>
      <c r="L62" s="41" t="s">
        <v>43</v>
      </c>
      <c r="M62" s="41" t="s">
        <v>43</v>
      </c>
      <c r="AF62" s="40"/>
    </row>
    <row r="63" spans="1:32" ht="15" customHeight="1" x14ac:dyDescent="0.2">
      <c r="A63" s="2"/>
      <c r="B63" s="65"/>
      <c r="C63" s="66"/>
      <c r="D63" s="58"/>
      <c r="E63" s="58"/>
      <c r="F63" s="58"/>
      <c r="G63" s="58"/>
      <c r="H63" s="58"/>
      <c r="I63" s="58"/>
      <c r="J63" s="58"/>
      <c r="K63" s="58"/>
      <c r="L63" s="58"/>
      <c r="M63" s="59"/>
    </row>
    <row r="64" spans="1:32" ht="15" customHeight="1" x14ac:dyDescent="0.2">
      <c r="A64" s="2"/>
      <c r="B64" s="65"/>
      <c r="C64" s="67"/>
      <c r="D64" s="61"/>
      <c r="E64" s="61"/>
      <c r="F64" s="61"/>
      <c r="G64" s="61"/>
      <c r="H64" s="61"/>
      <c r="I64" s="61"/>
      <c r="J64" s="61"/>
      <c r="K64" s="61"/>
      <c r="L64" s="61"/>
      <c r="M64" s="62"/>
    </row>
    <row r="65" spans="1:32" ht="15" customHeight="1" x14ac:dyDescent="0.2">
      <c r="A65" s="2"/>
      <c r="B65" s="65"/>
      <c r="C65" s="67"/>
      <c r="D65" s="61"/>
      <c r="E65" s="61"/>
      <c r="F65" s="61"/>
      <c r="G65" s="61"/>
      <c r="H65" s="61"/>
      <c r="I65" s="61"/>
      <c r="J65" s="61"/>
      <c r="K65" s="61"/>
      <c r="L65" s="61"/>
      <c r="M65" s="62"/>
    </row>
    <row r="66" spans="1:32" ht="15" customHeight="1" x14ac:dyDescent="0.2">
      <c r="A66" s="2"/>
      <c r="B66" s="65"/>
      <c r="C66" s="67"/>
      <c r="D66" s="61"/>
      <c r="E66" s="61"/>
      <c r="F66" s="61"/>
      <c r="G66" s="61"/>
      <c r="H66" s="61"/>
      <c r="I66" s="61"/>
      <c r="J66" s="61"/>
      <c r="K66" s="61"/>
      <c r="L66" s="61"/>
      <c r="M66" s="62"/>
    </row>
    <row r="67" spans="1:32" ht="15" customHeight="1" x14ac:dyDescent="0.2">
      <c r="A67" s="2"/>
      <c r="B67" s="68"/>
      <c r="C67" s="69"/>
      <c r="D67" s="61"/>
      <c r="E67" s="61"/>
      <c r="F67" s="61"/>
      <c r="G67" s="61"/>
      <c r="H67" s="61"/>
      <c r="I67" s="61"/>
      <c r="J67" s="61"/>
      <c r="K67" s="61"/>
      <c r="L67" s="61"/>
      <c r="M67" s="62"/>
    </row>
    <row r="68" spans="1:32" ht="15" customHeight="1" x14ac:dyDescent="0.2">
      <c r="A68" s="2"/>
      <c r="B68" s="68"/>
      <c r="C68" s="69"/>
      <c r="D68" s="61"/>
      <c r="E68" s="61"/>
      <c r="F68" s="61"/>
      <c r="G68" s="61"/>
      <c r="H68" s="61"/>
      <c r="I68" s="61"/>
      <c r="J68" s="61"/>
      <c r="K68" s="61"/>
      <c r="L68" s="61"/>
      <c r="M68" s="62"/>
    </row>
    <row r="69" spans="1:32" ht="15" customHeight="1" x14ac:dyDescent="0.2">
      <c r="A69" s="2"/>
      <c r="B69" s="68"/>
      <c r="C69" s="69"/>
      <c r="D69" s="61"/>
      <c r="E69" s="61"/>
      <c r="F69" s="61"/>
      <c r="G69" s="61"/>
      <c r="H69" s="61"/>
      <c r="I69" s="61"/>
      <c r="J69" s="61"/>
      <c r="K69" s="61"/>
      <c r="L69" s="61"/>
      <c r="M69" s="62"/>
    </row>
    <row r="70" spans="1:32" ht="15" customHeight="1" x14ac:dyDescent="0.2"/>
    <row r="71" spans="1:32" ht="15" customHeight="1" x14ac:dyDescent="0.2">
      <c r="B71" s="40"/>
      <c r="C71" s="38" t="s">
        <v>1</v>
      </c>
      <c r="D71" s="142" t="str">
        <f>C3</f>
        <v>Avista Corporation</v>
      </c>
      <c r="E71" s="143"/>
      <c r="F71" s="144"/>
    </row>
    <row r="72" spans="1:32" ht="15" customHeight="1" x14ac:dyDescent="0.2">
      <c r="C72" s="38" t="s">
        <v>55</v>
      </c>
      <c r="D72" s="145">
        <v>2013</v>
      </c>
      <c r="E72" s="146"/>
      <c r="F72" s="147"/>
    </row>
    <row r="73" spans="1:32" ht="15" customHeight="1" x14ac:dyDescent="0.2">
      <c r="B73" s="40" t="s">
        <v>56</v>
      </c>
      <c r="C73" s="38"/>
      <c r="D73" s="51"/>
    </row>
    <row r="74" spans="1:32" ht="15" customHeight="1" x14ac:dyDescent="0.2">
      <c r="B74" s="5"/>
      <c r="C74" s="5"/>
      <c r="D74" s="5"/>
      <c r="E74" s="5"/>
      <c r="F74" s="5"/>
      <c r="G74" s="5"/>
      <c r="H74" s="5"/>
      <c r="I74" s="5"/>
      <c r="J74" s="5"/>
      <c r="K74" s="5"/>
    </row>
    <row r="75" spans="1:32" ht="15" customHeight="1" x14ac:dyDescent="0.2">
      <c r="B75" s="5"/>
      <c r="C75" s="5"/>
      <c r="D75" s="5"/>
      <c r="E75" s="5"/>
      <c r="F75" s="5"/>
      <c r="G75" s="5"/>
      <c r="H75" s="5"/>
      <c r="I75" s="5"/>
      <c r="J75" s="5"/>
      <c r="K75" s="5"/>
    </row>
    <row r="76" spans="1:32" s="2" customFormat="1" ht="15" customHeight="1" x14ac:dyDescent="0.2">
      <c r="B76" s="5"/>
      <c r="C76" s="5"/>
      <c r="D76" s="5"/>
      <c r="E76" s="5"/>
      <c r="F76" s="5"/>
      <c r="G76" s="5"/>
      <c r="H76" s="5"/>
      <c r="I76" s="5"/>
      <c r="J76" s="5"/>
      <c r="K76" s="5"/>
      <c r="AF76" s="6"/>
    </row>
    <row r="77" spans="1:32" s="2" customFormat="1" ht="15" customHeight="1" x14ac:dyDescent="0.2">
      <c r="B77" s="5"/>
      <c r="C77" s="5"/>
      <c r="D77" s="5"/>
      <c r="E77" s="5"/>
      <c r="F77" s="5"/>
      <c r="G77" s="5"/>
      <c r="H77" s="5"/>
      <c r="I77" s="5"/>
      <c r="J77" s="5"/>
      <c r="K77" s="5"/>
    </row>
    <row r="78" spans="1:32" s="2" customFormat="1" x14ac:dyDescent="0.2">
      <c r="B78" s="5"/>
      <c r="C78" s="5"/>
      <c r="D78" s="5"/>
      <c r="E78" s="5"/>
      <c r="F78" s="5"/>
      <c r="G78" s="5"/>
      <c r="H78" s="5"/>
      <c r="I78" s="5"/>
      <c r="J78" s="5"/>
      <c r="K78" s="5"/>
    </row>
    <row r="79" spans="1:32" s="2" customFormat="1" x14ac:dyDescent="0.2">
      <c r="B79" s="5"/>
      <c r="C79" s="5"/>
      <c r="D79" s="5"/>
      <c r="E79" s="5"/>
      <c r="F79" s="5"/>
      <c r="G79" s="5"/>
      <c r="H79" s="5"/>
      <c r="I79" s="5"/>
      <c r="J79" s="5"/>
      <c r="K79" s="5"/>
    </row>
    <row r="80" spans="1:32" s="2" customFormat="1" x14ac:dyDescent="0.2">
      <c r="B80" s="5"/>
      <c r="C80" s="5"/>
      <c r="D80" s="5"/>
      <c r="E80" s="5"/>
      <c r="F80" s="5"/>
      <c r="G80" s="5"/>
      <c r="H80" s="5"/>
      <c r="I80" s="5"/>
      <c r="J80" s="5"/>
      <c r="K80" s="5"/>
    </row>
    <row r="81" spans="2:32" x14ac:dyDescent="0.2">
      <c r="B81" s="5"/>
      <c r="C81" s="5"/>
      <c r="D81" s="5"/>
      <c r="E81" s="5"/>
      <c r="F81" s="5"/>
      <c r="G81" s="5"/>
      <c r="H81" s="5"/>
      <c r="I81" s="5"/>
      <c r="J81" s="5"/>
      <c r="K81" s="5"/>
      <c r="AF81" s="2"/>
    </row>
    <row r="82" spans="2:32" x14ac:dyDescent="0.2">
      <c r="B82" s="5"/>
      <c r="C82" s="5"/>
      <c r="D82" s="5"/>
      <c r="E82" s="5"/>
      <c r="F82" s="5"/>
      <c r="G82" s="5"/>
      <c r="H82" s="5"/>
      <c r="I82" s="5"/>
      <c r="J82" s="5"/>
      <c r="K82" s="5"/>
    </row>
    <row r="83" spans="2:32" x14ac:dyDescent="0.2">
      <c r="B83" s="5"/>
      <c r="C83" s="5"/>
      <c r="D83" s="5"/>
      <c r="E83" s="5"/>
      <c r="F83" s="5"/>
      <c r="G83" s="5"/>
      <c r="H83" s="5"/>
      <c r="I83" s="5"/>
      <c r="J83" s="5"/>
      <c r="K83" s="5"/>
    </row>
    <row r="84" spans="2:32" x14ac:dyDescent="0.2">
      <c r="B84" s="5"/>
      <c r="C84" s="5"/>
      <c r="D84" s="5"/>
      <c r="E84" s="5"/>
      <c r="F84" s="5"/>
      <c r="G84" s="5"/>
      <c r="H84" s="5"/>
      <c r="I84" s="5"/>
      <c r="J84" s="5"/>
      <c r="K84" s="5"/>
    </row>
    <row r="85" spans="2:32" x14ac:dyDescent="0.2">
      <c r="B85" s="5"/>
      <c r="C85" s="5"/>
      <c r="D85" s="5"/>
      <c r="E85" s="5"/>
      <c r="F85" s="5"/>
      <c r="G85" s="5"/>
      <c r="H85" s="5"/>
      <c r="I85" s="5"/>
      <c r="J85" s="5"/>
      <c r="K85" s="5"/>
    </row>
  </sheetData>
  <mergeCells count="34">
    <mergeCell ref="D57:F57"/>
    <mergeCell ref="D58:F58"/>
    <mergeCell ref="D71:F71"/>
    <mergeCell ref="D72:F72"/>
    <mergeCell ref="B21:C21"/>
    <mergeCell ref="D21:E21"/>
    <mergeCell ref="B24:I24"/>
    <mergeCell ref="D33:F33"/>
    <mergeCell ref="D34:F34"/>
    <mergeCell ref="B36:E36"/>
    <mergeCell ref="B19:C19"/>
    <mergeCell ref="D19:E19"/>
    <mergeCell ref="G19:K19"/>
    <mergeCell ref="B20:C20"/>
    <mergeCell ref="D20:E20"/>
    <mergeCell ref="G20:K20"/>
    <mergeCell ref="B17:C17"/>
    <mergeCell ref="D17:E17"/>
    <mergeCell ref="G17:K17"/>
    <mergeCell ref="B18:C18"/>
    <mergeCell ref="D18:E18"/>
    <mergeCell ref="G18:K18"/>
    <mergeCell ref="C9:E9"/>
    <mergeCell ref="C15:E15"/>
    <mergeCell ref="J15:L15"/>
    <mergeCell ref="B16:C16"/>
    <mergeCell ref="D16:E16"/>
    <mergeCell ref="G16:K16"/>
    <mergeCell ref="C7:E7"/>
    <mergeCell ref="C3:E3"/>
    <mergeCell ref="I3:J3"/>
    <mergeCell ref="C4:E4"/>
    <mergeCell ref="C5:E5"/>
    <mergeCell ref="C6:E6"/>
  </mergeCells>
  <hyperlinks>
    <hyperlink ref="C7" r:id="rId1"/>
  </hyperlinks>
  <pageMargins left="0.7" right="0.7" top="0.75" bottom="0.75" header="0.3" footer="0.3"/>
  <pageSetup scale="50" orientation="portrait" r:id="rId2"/>
  <headerFooter>
    <oddFooter>&amp;L&amp;F &amp;A&amp;R&amp;D</oddFooter>
  </headerFooter>
  <colBreaks count="1" manualBreakCount="1">
    <brk id="13" max="127" man="1"/>
  </colBreaks>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Year xmlns="63979cc8-f6b2-4ee6-8bed-630b6048d169">2013</Year>
    <d599451e10b14aceb47619c4acf6a5e3 xmlns="59db5950-9a61-4c09-b3e2-fe6d472fba04">
      <Terms xmlns="http://schemas.microsoft.com/office/infopath/2007/PartnerControls"/>
    </d599451e10b14aceb47619c4acf6a5e3>
    <TaxCatchAll xmlns="59db5950-9a61-4c09-b3e2-fe6d472fba04"/>
    <BusinessUnit xmlns="63979cc8-f6b2-4ee6-8bed-630b6048d169">Energy Office</BusinessUnit>
    <PublishingExpirationDate xmlns="http://schemas.microsoft.com/sharepoint/v3" xsi:nil="true"/>
    <RoutingRuleDescription xmlns="http://schemas.microsoft.com/sharepoint/v3">eia</RoutingRuleDescription>
    <PublishingStartDate xmlns="http://schemas.microsoft.com/sharepoint/v3" xsi:nil="true"/>
    <Publish xmlns="63979cc8-f6b2-4ee6-8bed-630b6048d169">Yes</Publish>
    <Topic xmlns="63979cc8-f6b2-4ee6-8bed-630b6048d169">Electric Utilities</Topic>
    <Program xmlns="63979cc8-f6b2-4ee6-8bed-630b6048d169">Energy and Technology</Program>
    <Content_x0020_Type xmlns="63979cc8-f6b2-4ee6-8bed-630b6048d169">Data</Content_x0020_Typ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B37F82A00B46344287D29A2B5774955F" ma:contentTypeVersion="14" ma:contentTypeDescription="Create a new document." ma:contentTypeScope="" ma:versionID="5bfdb2daf834a138353540e7e3ec3c40">
  <xsd:schema xmlns:xsd="http://www.w3.org/2001/XMLSchema" xmlns:xs="http://www.w3.org/2001/XMLSchema" xmlns:p="http://schemas.microsoft.com/office/2006/metadata/properties" xmlns:ns1="http://schemas.microsoft.com/sharepoint/v3" xmlns:ns2="63979cc8-f6b2-4ee6-8bed-630b6048d169" xmlns:ns4="59db5950-9a61-4c09-b3e2-fe6d472fba04" targetNamespace="http://schemas.microsoft.com/office/2006/metadata/properties" ma:root="true" ma:fieldsID="a8eabb1aa2ab5935b5a0eca6737857c4" ns1:_="" ns2:_="" ns4:_="">
    <xsd:import namespace="http://schemas.microsoft.com/sharepoint/v3"/>
    <xsd:import namespace="63979cc8-f6b2-4ee6-8bed-630b6048d169"/>
    <xsd:import namespace="59db5950-9a61-4c09-b3e2-fe6d472fba04"/>
    <xsd:element name="properties">
      <xsd:complexType>
        <xsd:sequence>
          <xsd:element name="documentManagement">
            <xsd:complexType>
              <xsd:all>
                <xsd:element ref="ns1:PublishingStartDate" minOccurs="0"/>
                <xsd:element ref="ns1:PublishingExpirationDate" minOccurs="0"/>
                <xsd:element ref="ns2:Program"/>
                <xsd:element ref="ns2:Content_x0020_Type"/>
                <xsd:element ref="ns1:RoutingRuleDescription"/>
                <xsd:element ref="ns4:d599451e10b14aceb47619c4acf6a5e3" minOccurs="0"/>
                <xsd:element ref="ns4:TaxCatchAll" minOccurs="0"/>
                <xsd:element ref="ns2:BusinessUnit" minOccurs="0"/>
                <xsd:element ref="ns2:Year" minOccurs="0"/>
                <xsd:element ref="ns2:Publish" minOccurs="0"/>
                <xsd:element ref="ns2:Topic"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element name="RoutingRuleDescription" ma:index="12" ma:displayName="Description" ma:internalName="RoutingRuleDescription">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3979cc8-f6b2-4ee6-8bed-630b6048d169" elementFormDefault="qualified">
    <xsd:import namespace="http://schemas.microsoft.com/office/2006/documentManagement/types"/>
    <xsd:import namespace="http://schemas.microsoft.com/office/infopath/2007/PartnerControls"/>
    <xsd:element name="Program" ma:index="10" ma:displayName="Theme" ma:format="Dropdown" ma:internalName="Program">
      <xsd:simpleType>
        <xsd:restriction base="dms:Choice">
          <xsd:enumeration value="About Commerce"/>
          <xsd:enumeration value="Business and Economic Development"/>
          <xsd:enumeration value="Community Services and Facilities"/>
          <xsd:enumeration value="Crime Victims and Public Safety"/>
          <xsd:enumeration value="Energy and Technology"/>
          <xsd:enumeration value="Foreclosure Fairness Program"/>
          <xsd:enumeration value="Growth Management"/>
          <xsd:enumeration value="Homeless Programs"/>
          <xsd:enumeration value="Housing and Homeless"/>
          <xsd:enumeration value="Infrastructure and Community Development"/>
          <xsd:enumeration value="Open Grants and Loan Applications"/>
          <xsd:enumeration value="Research Services"/>
          <xsd:enumeration value="Services and Assistance"/>
          <xsd:enumeration value="Reports and Publications"/>
        </xsd:restriction>
      </xsd:simpleType>
    </xsd:element>
    <xsd:element name="Content_x0020_Type" ma:index="11" ma:displayName="Content Type" ma:format="Dropdown" ma:internalName="Content_x0020_Type">
      <xsd:simpleType>
        <xsd:restriction base="dms:Choice">
          <xsd:enumeration value="Grant Application"/>
          <xsd:enumeration value="Loan Application"/>
          <xsd:enumeration value="Report"/>
          <xsd:enumeration value="Form"/>
          <xsd:enumeration value="Training Material"/>
          <xsd:enumeration value="Policy"/>
          <xsd:enumeration value="Presentation"/>
          <xsd:enumeration value="Award Lists"/>
          <xsd:enumeration value="Contract"/>
          <xsd:enumeration value="Project Information"/>
          <xsd:enumeration value="Data"/>
          <xsd:enumeration value="Commerce Solicitation"/>
          <xsd:enumeration value="Loan Application"/>
          <xsd:enumeration value="Public Input Process"/>
          <xsd:enumeration value="Fact Sheet"/>
          <xsd:enumeration value="Financial"/>
        </xsd:restriction>
      </xsd:simpleType>
    </xsd:element>
    <xsd:element name="BusinessUnit" ma:index="17" nillable="true" ma:displayName="Business Unit" ma:internalName="BusinessUnit">
      <xsd:simpleType>
        <xsd:restriction base="dms:Text">
          <xsd:maxLength value="55"/>
        </xsd:restriction>
      </xsd:simpleType>
    </xsd:element>
    <xsd:element name="Year" ma:index="18" nillable="true" ma:displayName="Year" ma:format="Dropdown" ma:internalName="Year">
      <xsd:simpleType>
        <xsd:restriction base="dms:Choice">
          <xsd:enumeration value="2000"/>
          <xsd:enumeration value="2001"/>
          <xsd:enumeration value="2002"/>
          <xsd:enumeration value="2003"/>
          <xsd:enumeration value="2004"/>
          <xsd:enumeration value="2005"/>
          <xsd:enumeration value="2006"/>
          <xsd:enumeration value="2007"/>
          <xsd:enumeration value="2008"/>
          <xsd:enumeration value="2009"/>
          <xsd:enumeration value="2010"/>
          <xsd:enumeration value="2011"/>
          <xsd:enumeration value="2012"/>
          <xsd:enumeration value="2013"/>
          <xsd:enumeration value="2014"/>
          <xsd:enumeration value="2015"/>
          <xsd:enumeration value="2016"/>
        </xsd:restriction>
      </xsd:simpleType>
    </xsd:element>
    <xsd:element name="Publish" ma:index="19" nillable="true" ma:displayName="Publish" ma:format="RadioButtons" ma:internalName="Publish">
      <xsd:simpleType>
        <xsd:restriction base="dms:Choice">
          <xsd:enumeration value="Yes"/>
          <xsd:enumeration value="No"/>
        </xsd:restriction>
      </xsd:simpleType>
    </xsd:element>
    <xsd:element name="Topic" ma:index="20" nillable="true" ma:displayName="Topic" ma:format="Dropdown" ma:internalName="Topic">
      <xsd:simpleType>
        <xsd:restriction base="dms:Choice">
          <xsd:enumeration value="Affordable Housing"/>
          <xsd:enumeration value="Agriculture"/>
          <xsd:enumeration value="Annexation"/>
          <xsd:enumeration value="Annual Report"/>
          <xsd:enumeration value="Best Available Science"/>
          <xsd:enumeration value="Bicycling, Walking"/>
          <xsd:enumeration value="Buildable Lands"/>
          <xsd:enumeration value="Capital Facilities"/>
          <xsd:enumeration value="Capital Facilities Template"/>
          <xsd:enumeration value="Citizen Participation"/>
          <xsd:enumeration value="Clearing, Grading"/>
          <xsd:enumeration value="Coastal Erosion"/>
          <xsd:enumeration value="Comprehensive Plans"/>
          <xsd:enumeration value="Concurrency"/>
          <xsd:enumeration value="Critical Areas"/>
          <xsd:enumeration value="Development Regulations"/>
          <xsd:enumeration value="Economic Development"/>
          <xsd:enumeration value="ESA Listings"/>
          <xsd:enumeration value="ESHB 1724"/>
          <xsd:enumeration value="GMA"/>
          <xsd:enumeration value="GMA"/>
          <xsd:enumeration value="GMA RCWs"/>
          <xsd:enumeration value="Governor's Smart Communities Awards Program Brochure"/>
          <xsd:enumeration value="Growth Management 15-Year - An Overview, Brochure"/>
          <xsd:enumeration value="Growth Management 15-Year Report"/>
          <xsd:enumeration value="Growth Management Hearings Boards"/>
          <xsd:enumeration value="Growth Management Services"/>
          <xsd:enumeration value="Historic Preservation"/>
          <xsd:enumeration value="Housing"/>
          <xsd:enumeration value="Impact Fees"/>
          <xsd:enumeration value="Interagency Contacts"/>
          <xsd:enumeration value="Land Use Element"/>
          <xsd:enumeration value="Medical Marijuana"/>
          <xsd:enumeration value="Military Installation Compatibility"/>
          <xsd:enumeration value="Military Installations"/>
          <xsd:enumeration value="Minimum Guidelines"/>
          <xsd:enumeration value="Model Codes"/>
          <xsd:enumeration value="Natural Hazard Reduction"/>
          <xsd:enumeration value="Parks, Recreation, and Open Space"/>
          <xsd:enumeration value="Permits"/>
          <xsd:enumeration value="Planner's Update Bulletin"/>
          <xsd:enumeration value="Planner's Update Newsletter"/>
          <xsd:enumeration value="Population Forecasting"/>
          <xsd:enumeration value="Procedural Criteria"/>
          <xsd:enumeration value="Project Consistency"/>
          <xsd:enumeration value="Property Rights"/>
          <xsd:enumeration value="Quality of Life"/>
          <xsd:enumeration value="RCWs"/>
          <xsd:enumeration value="Resource Lands"/>
          <xsd:enumeration value="Rural"/>
          <xsd:enumeration value="Rural Lands"/>
          <xsd:enumeration value="SEPA/GMA"/>
          <xsd:enumeration value="Shoreline Management"/>
          <xsd:enumeration value="Short Course"/>
          <xsd:enumeration value="Success Stories"/>
          <xsd:enumeration value="Transportation"/>
          <xsd:enumeration value="Update Process"/>
          <xsd:enumeration value="Update, GMA"/>
          <xsd:enumeration value="Urban"/>
          <xsd:enumeration value="Urban Growth Areas"/>
          <xsd:enumeration value="WAC"/>
          <xsd:enumeration value="Energy"/>
          <xsd:enumeration value="Energy strategy"/>
          <xsd:enumeration value="Energy policy"/>
          <xsd:enumeration value="Electric Utilities"/>
          <xsd:enumeration value="Building Codes"/>
          <xsd:enumeration value="Appliances"/>
          <xsd:enumeration value="SEP Grants and Loans"/>
          <xsd:enumeration value="Bioenergy"/>
          <xsd:enumeration value="Petroleum and Natural Gas"/>
          <xsd:enumeration value="Renewable Resources"/>
          <xsd:enumeration value="Transportation"/>
          <xsd:enumeration value="Energy Emergencies"/>
          <xsd:enumeration value="Energy Data"/>
          <xsd:enumeration value="60 day notice"/>
          <xsd:enumeration value="Appellate Decisions"/>
          <xsd:enumeration value="Biodiversity"/>
          <xsd:enumeration value="Checklist"/>
          <xsd:enumeration value="Citizen Participation"/>
          <xsd:enumeration value="Climate Change"/>
          <xsd:enumeration value="Energy"/>
          <xsd:enumeration value="Energy Aware"/>
          <xsd:enumeration value="Evergreen Communities"/>
          <xsd:enumeration value="GMA Effectiveness"/>
          <xsd:enumeration value="GMA Publications"/>
          <xsd:enumeration value="GMA RCW Update"/>
          <xsd:enumeration value="GMA Update Map"/>
          <xsd:enumeration value="Land Use Study Commission"/>
          <xsd:enumeration value="Mineral Lands"/>
          <xsd:enumeration value="Multi-Unit Tax Exemption"/>
          <xsd:enumeration value="Multi-Unit Tax Form"/>
          <xsd:enumeration value="NSP"/>
          <xsd:enumeration value="Planner Forums"/>
          <xsd:enumeration value="Property Rights"/>
          <xsd:enumeration value="Guidebook"/>
          <xsd:enumeration value="Parks and Open Space"/>
          <xsd:enumeration value="Periodic Update"/>
          <xsd:enumeration value="GMA Update (update process)"/>
          <xsd:enumeration value="Permitting"/>
          <xsd:enumeration value="Planners Update Newsletter"/>
          <xsd:enumeration value="Regulatory Reform"/>
          <xsd:enumeration value="School Planning"/>
          <xsd:enumeration value="Rural Lands"/>
          <xsd:enumeration value="SEPA"/>
          <xsd:enumeration value="SEPA/GMA"/>
          <xsd:enumeration value="Smart Growth"/>
          <xsd:enumeration value="TDR"/>
          <xsd:enumeration value="UGA"/>
          <xsd:enumeration value="Update"/>
          <xsd:enumeration value="Update Schedule Map"/>
          <xsd:enumeration value="Urban Growth Areas"/>
        </xsd:restriction>
      </xsd:simpleType>
    </xsd:element>
  </xsd:schema>
  <xsd:schema xmlns:xsd="http://www.w3.org/2001/XMLSchema" xmlns:xs="http://www.w3.org/2001/XMLSchema" xmlns:dms="http://schemas.microsoft.com/office/2006/documentManagement/types" xmlns:pc="http://schemas.microsoft.com/office/infopath/2007/PartnerControls" targetNamespace="59db5950-9a61-4c09-b3e2-fe6d472fba04" elementFormDefault="qualified">
    <xsd:import namespace="http://schemas.microsoft.com/office/2006/documentManagement/types"/>
    <xsd:import namespace="http://schemas.microsoft.com/office/infopath/2007/PartnerControls"/>
    <xsd:element name="d599451e10b14aceb47619c4acf6a5e3" ma:index="15" nillable="true" ma:taxonomy="true" ma:internalName="d599451e10b14aceb47619c4acf6a5e3" ma:taxonomyFieldName="Tags" ma:displayName="Tags" ma:default="" ma:fieldId="{d599451e-10b1-4ace-b476-19c4acf6a5e3}" ma:taxonomyMulti="true" ma:sspId="bf6a826f-2cab-45dc-9ffe-fa5cab908faa" ma:termSetId="1ce3ecf8-e5ae-413d-890c-de5413657a20" ma:anchorId="00000000-0000-0000-0000-000000000000" ma:open="false" ma:isKeyword="false">
      <xsd:complexType>
        <xsd:sequence>
          <xsd:element ref="pc:Terms" minOccurs="0" maxOccurs="1"/>
        </xsd:sequence>
      </xsd:complexType>
    </xsd:element>
    <xsd:element name="TaxCatchAll" ma:index="16" nillable="true" ma:displayName="Taxonomy Catch All Column" ma:hidden="true" ma:list="{ae2a0ba3-27c4-4c52-bac5-ed8a80cb3154}" ma:internalName="TaxCatchAll" ma:showField="CatchAllData" ma:web="36660fb1-bd30-4810-8537-b68c6e84052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ma:index="13"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E393D24-EDB7-4D1D-9729-E8E9DB409355}">
  <ds:schemaRefs>
    <ds:schemaRef ds:uri="59db5950-9a61-4c09-b3e2-fe6d472fba04"/>
    <ds:schemaRef ds:uri="http://purl.org/dc/terms/"/>
    <ds:schemaRef ds:uri="http://purl.org/dc/dcmitype/"/>
    <ds:schemaRef ds:uri="http://www.w3.org/XML/1998/namespace"/>
    <ds:schemaRef ds:uri="http://purl.org/dc/elements/1.1/"/>
    <ds:schemaRef ds:uri="63979cc8-f6b2-4ee6-8bed-630b6048d169"/>
    <ds:schemaRef ds:uri="http://schemas.microsoft.com/office/2006/documentManagement/types"/>
    <ds:schemaRef ds:uri="http://schemas.microsoft.com/sharepoint/v3"/>
    <ds:schemaRef ds:uri="http://schemas.openxmlformats.org/package/2006/metadata/core-properties"/>
    <ds:schemaRef ds:uri="http://schemas.microsoft.com/office/infopath/2007/PartnerControls"/>
    <ds:schemaRef ds:uri="http://schemas.microsoft.com/office/2006/metadata/properties"/>
  </ds:schemaRefs>
</ds:datastoreItem>
</file>

<file path=customXml/itemProps2.xml><?xml version="1.0" encoding="utf-8"?>
<ds:datastoreItem xmlns:ds="http://schemas.openxmlformats.org/officeDocument/2006/customXml" ds:itemID="{2CC8269E-2331-46C0-9C80-47CD533A551A}">
  <ds:schemaRefs>
    <ds:schemaRef ds:uri="http://schemas.microsoft.com/sharepoint/v3/contenttype/forms"/>
  </ds:schemaRefs>
</ds:datastoreItem>
</file>

<file path=customXml/itemProps3.xml><?xml version="1.0" encoding="utf-8"?>
<ds:datastoreItem xmlns:ds="http://schemas.openxmlformats.org/officeDocument/2006/customXml" ds:itemID="{C1CBD476-35D3-401C-83DB-A32FE6F74CD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3979cc8-f6b2-4ee6-8bed-630b6048d169"/>
    <ds:schemaRef ds:uri="59db5950-9a61-4c09-b3e2-fe6d472fba0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Conservation Report</vt:lpstr>
      <vt:lpstr>Renewable Energy Report</vt:lpstr>
      <vt:lpstr>'Conservation Report'!Print_Area</vt:lpstr>
      <vt:lpstr>'Renewable Energy Report'!Print_Area</vt:lpstr>
    </vt:vector>
  </TitlesOfParts>
  <Company>Corp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Avista-2013-EIA-Report</dc:title>
  <dc:creator>Shawn Bonfield</dc:creator>
  <cp:keywords>Avista-2013-EIA-Report</cp:keywords>
  <cp:lastModifiedBy>Bernthal, Tim (COM)</cp:lastModifiedBy>
  <cp:lastPrinted>2013-05-30T20:00:58Z</cp:lastPrinted>
  <dcterms:created xsi:type="dcterms:W3CDTF">2013-05-30T19:51:13Z</dcterms:created>
  <dcterms:modified xsi:type="dcterms:W3CDTF">2016-04-29T18:19:54Z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0x010100B37F82A00B46344287D29A2B5774955F</vt:lpwstr>
  </property>
  <property fmtid="{D5CDD505-2E9C-101B-9397-08002B2CF9AE}" pid="3" name="Tags">
    <vt:lpwstr/>
  </property>
  <property fmtid="{D5CDD505-2E9C-101B-9397-08002B2CF9AE}" pid="4" name="Order">
    <vt:r8>258600</vt:r8>
  </property>
  <property fmtid="{D5CDD505-2E9C-101B-9397-08002B2CF9AE}" pid="5" name="xd_Signature">
    <vt:bool>false</vt:bool>
  </property>
  <property fmtid="{D5CDD505-2E9C-101B-9397-08002B2CF9AE}" pid="6" name="xd_ProgID">
    <vt:lpwstr/>
  </property>
  <property fmtid="{D5CDD505-2E9C-101B-9397-08002B2CF9AE}" pid="7" name="TemplateUrl">
    <vt:lpwstr/>
  </property>
</Properties>
</file>