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Commerce Communications\Web\2016 Website update_Documents\CSHD\HFU Web documents\2_Housing Trust Fund Application &amp; Awards\"/>
    </mc:Choice>
  </mc:AlternateContent>
  <bookViews>
    <workbookView xWindow="0" yWindow="0" windowWidth="19200" windowHeight="13725"/>
  </bookViews>
  <sheets>
    <sheet name="1-U" sheetId="7" r:id="rId1"/>
    <sheet name="5-U" sheetId="4" r:id="rId2"/>
    <sheet name="6A-U" sheetId="8" r:id="rId3"/>
    <sheet name="6B-U" sheetId="3" r:id="rId4"/>
    <sheet name="6C-U" sheetId="9" r:id="rId5"/>
    <sheet name="6D-U" sheetId="10" r:id="rId6"/>
    <sheet name="8D-U" sheetId="5" r:id="rId7"/>
  </sheets>
  <externalReferences>
    <externalReference r:id="rId8"/>
  </externalReferences>
  <definedNames>
    <definedName name="_xlnm._FilterDatabase" localSheetId="1" hidden="1">'5-U'!$C$18:$F$76</definedName>
    <definedName name="_xlnm.Print_Area" localSheetId="0">'1-U'!$B$2:$O$28</definedName>
    <definedName name="_xlnm.Print_Area" localSheetId="1">'5-U'!$B$11:$G$79</definedName>
    <definedName name="_xlnm.Print_Area" localSheetId="2">'6A-U'!$B$17:$V$124</definedName>
    <definedName name="_xlnm.Print_Area" localSheetId="3">'6B-U'!$B$6:$L$103</definedName>
    <definedName name="_xlnm.Print_Area" localSheetId="4">'6C-U'!$B$10:$M$125</definedName>
    <definedName name="_xlnm.Print_Area" localSheetId="5">'6D-U'!$B$6:$J$57</definedName>
    <definedName name="_xlnm.Print_Area" localSheetId="6">'8D-U'!$B$13:$W$112</definedName>
    <definedName name="_xlnm.Print_Titles" localSheetId="2">'6A-U'!$17:$21</definedName>
    <definedName name="_xlnm.Print_Titles" localSheetId="3">'6B-U'!$6:$14</definedName>
    <definedName name="_xlnm.Print_Titles" localSheetId="4">'6C-U'!$10:$21</definedName>
    <definedName name="Schedule_Dates">'5-U'!$E$19:$E$78</definedName>
    <definedName name="Schedule_Tasks">'5-U'!$D$19:$D$78</definedName>
  </definedNames>
  <calcPr calcId="162913"/>
</workbook>
</file>

<file path=xl/calcChain.xml><?xml version="1.0" encoding="utf-8"?>
<calcChain xmlns="http://schemas.openxmlformats.org/spreadsheetml/2006/main">
  <c r="K11" i="3" l="1"/>
  <c r="K9" i="3"/>
  <c r="J15" i="9"/>
  <c r="J13" i="9"/>
  <c r="G11" i="10"/>
  <c r="G9" i="10"/>
  <c r="J18" i="5"/>
  <c r="Q16" i="8"/>
  <c r="Q14" i="8"/>
  <c r="F16" i="4"/>
  <c r="C15" i="9"/>
  <c r="C16" i="8"/>
  <c r="C13" i="9"/>
  <c r="C14" i="8"/>
  <c r="G7" i="10"/>
  <c r="J11" i="9"/>
  <c r="Q12" i="8"/>
  <c r="K39" i="10"/>
  <c r="C11" i="10" l="1"/>
  <c r="C9" i="10"/>
  <c r="I51" i="10"/>
  <c r="I27" i="10"/>
  <c r="J117" i="9"/>
  <c r="J116" i="9"/>
  <c r="J115" i="9"/>
  <c r="J114" i="9"/>
  <c r="J113" i="9"/>
  <c r="J112" i="9"/>
  <c r="J111" i="9"/>
  <c r="L108" i="9"/>
  <c r="K108" i="9"/>
  <c r="J107" i="9"/>
  <c r="J106" i="9"/>
  <c r="J105" i="9"/>
  <c r="J104" i="9"/>
  <c r="J103" i="9"/>
  <c r="J102" i="9"/>
  <c r="J101" i="9"/>
  <c r="J100" i="9"/>
  <c r="J99" i="9"/>
  <c r="J98" i="9"/>
  <c r="J97" i="9"/>
  <c r="J93" i="9"/>
  <c r="E93" i="9" s="1"/>
  <c r="J92" i="9"/>
  <c r="J91" i="9"/>
  <c r="J87" i="9"/>
  <c r="E87" i="9" s="1"/>
  <c r="J86" i="9"/>
  <c r="J85" i="9"/>
  <c r="J84" i="9"/>
  <c r="J83" i="9"/>
  <c r="J82" i="9"/>
  <c r="J81" i="9"/>
  <c r="J80" i="9"/>
  <c r="L77" i="9"/>
  <c r="K77" i="9"/>
  <c r="J76" i="9"/>
  <c r="J75" i="9"/>
  <c r="J74" i="9"/>
  <c r="J73" i="9"/>
  <c r="J72" i="9"/>
  <c r="J68" i="9"/>
  <c r="J67" i="9"/>
  <c r="L64" i="9"/>
  <c r="K64" i="9"/>
  <c r="J63" i="9"/>
  <c r="E63" i="9" s="1"/>
  <c r="J62" i="9"/>
  <c r="J61" i="9"/>
  <c r="J60" i="9"/>
  <c r="J59" i="9"/>
  <c r="J58" i="9"/>
  <c r="J57" i="9"/>
  <c r="J56" i="9"/>
  <c r="J55" i="9"/>
  <c r="J54" i="9"/>
  <c r="J53" i="9"/>
  <c r="J52" i="9"/>
  <c r="J51" i="9"/>
  <c r="L48" i="9"/>
  <c r="K48" i="9"/>
  <c r="J47" i="9"/>
  <c r="E47" i="9" s="1"/>
  <c r="J46" i="9"/>
  <c r="J45" i="9"/>
  <c r="J44" i="9"/>
  <c r="J43" i="9"/>
  <c r="J42" i="9"/>
  <c r="J41" i="9"/>
  <c r="J40" i="9"/>
  <c r="J39" i="9"/>
  <c r="J38" i="9"/>
  <c r="J37" i="9"/>
  <c r="J36" i="9"/>
  <c r="J35" i="9"/>
  <c r="J34" i="9"/>
  <c r="J33" i="9"/>
  <c r="J32" i="9"/>
  <c r="K29" i="9"/>
  <c r="J28" i="9"/>
  <c r="E28" i="9" s="1"/>
  <c r="J27" i="9"/>
  <c r="J26" i="9"/>
  <c r="J25" i="9"/>
  <c r="J24" i="9"/>
  <c r="J23" i="9"/>
  <c r="K120" i="9" l="1"/>
  <c r="H19" i="10" s="1"/>
  <c r="H24" i="10" s="1"/>
  <c r="H26" i="10" s="1"/>
  <c r="H29" i="10" s="1"/>
  <c r="H31" i="10" s="1"/>
  <c r="H33" i="10" s="1"/>
  <c r="I52" i="10"/>
  <c r="L120" i="9"/>
  <c r="I19" i="10" s="1"/>
  <c r="I24" i="10" s="1"/>
  <c r="I26" i="10" s="1"/>
  <c r="I29" i="10" s="1"/>
  <c r="I31" i="10" s="1"/>
  <c r="I33" i="10" s="1"/>
  <c r="I35" i="10" s="1"/>
  <c r="J108" i="9"/>
  <c r="J77" i="9"/>
  <c r="J94" i="9"/>
  <c r="J69" i="9"/>
  <c r="J64" i="9"/>
  <c r="J29" i="9"/>
  <c r="J48" i="9"/>
  <c r="J88" i="9"/>
  <c r="J118" i="9"/>
  <c r="J120" i="9" l="1"/>
  <c r="I102" i="3" l="1"/>
  <c r="I100" i="3"/>
  <c r="I99" i="3"/>
  <c r="I98" i="3"/>
  <c r="I97" i="3"/>
  <c r="I96" i="3"/>
  <c r="I93" i="3"/>
  <c r="I92" i="3"/>
  <c r="I91" i="3"/>
  <c r="I90" i="3"/>
  <c r="I89" i="3"/>
  <c r="I88" i="3"/>
  <c r="I87" i="3"/>
  <c r="I86" i="3"/>
  <c r="I85" i="3"/>
  <c r="I84" i="3"/>
  <c r="I83" i="3"/>
  <c r="I80" i="3"/>
  <c r="I79" i="3"/>
  <c r="I78" i="3"/>
  <c r="I75" i="3"/>
  <c r="I74" i="3"/>
  <c r="I73" i="3"/>
  <c r="I72" i="3"/>
  <c r="I71" i="3"/>
  <c r="I70" i="3"/>
  <c r="I69" i="3"/>
  <c r="I68" i="3"/>
  <c r="I65" i="3"/>
  <c r="I64" i="3"/>
  <c r="I63" i="3"/>
  <c r="I62" i="3"/>
  <c r="I61" i="3"/>
  <c r="I58" i="3"/>
  <c r="I57" i="3"/>
  <c r="I54" i="3"/>
  <c r="I53" i="3"/>
  <c r="I52" i="3"/>
  <c r="I51" i="3"/>
  <c r="I50" i="3"/>
  <c r="I49" i="3"/>
  <c r="I48" i="3"/>
  <c r="I47" i="3"/>
  <c r="I46" i="3"/>
  <c r="I45" i="3"/>
  <c r="I44" i="3"/>
  <c r="I43" i="3"/>
  <c r="I42" i="3"/>
  <c r="I39" i="3"/>
  <c r="I38" i="3"/>
  <c r="I37" i="3"/>
  <c r="I36" i="3"/>
  <c r="I35" i="3"/>
  <c r="I34" i="3"/>
  <c r="I33" i="3"/>
  <c r="I32" i="3"/>
  <c r="I31" i="3"/>
  <c r="I30" i="3"/>
  <c r="I29" i="3"/>
  <c r="I28" i="3"/>
  <c r="I27" i="3"/>
  <c r="I26" i="3"/>
  <c r="I25" i="3"/>
  <c r="I24" i="3"/>
  <c r="I21" i="3"/>
  <c r="I20" i="3"/>
  <c r="I19" i="3"/>
  <c r="I18" i="3"/>
  <c r="I17" i="3"/>
  <c r="I16" i="3"/>
  <c r="U119" i="8"/>
  <c r="T119" i="8"/>
  <c r="Q119" i="8"/>
  <c r="P119" i="8"/>
  <c r="O119" i="8"/>
  <c r="N119" i="8"/>
  <c r="M119" i="8"/>
  <c r="L119" i="8"/>
  <c r="J119" i="8"/>
  <c r="S118" i="8"/>
  <c r="K118" i="8"/>
  <c r="S117" i="8"/>
  <c r="K117" i="8"/>
  <c r="I101" i="3" s="1"/>
  <c r="S116" i="8"/>
  <c r="K116" i="8"/>
  <c r="S115" i="8"/>
  <c r="K115" i="8"/>
  <c r="S114" i="8"/>
  <c r="K114" i="8"/>
  <c r="S113" i="8"/>
  <c r="K113" i="8"/>
  <c r="S112" i="8"/>
  <c r="K112" i="8"/>
  <c r="U108" i="8"/>
  <c r="T108" i="8"/>
  <c r="Q108" i="8"/>
  <c r="P108" i="8"/>
  <c r="O108" i="8"/>
  <c r="N108" i="8"/>
  <c r="M108" i="8"/>
  <c r="L108" i="8"/>
  <c r="J108" i="8"/>
  <c r="S107" i="8"/>
  <c r="K107" i="8"/>
  <c r="S106" i="8"/>
  <c r="K106" i="8"/>
  <c r="S105" i="8"/>
  <c r="K105" i="8"/>
  <c r="S104" i="8"/>
  <c r="K104" i="8"/>
  <c r="S103" i="8"/>
  <c r="K103" i="8"/>
  <c r="S102" i="8"/>
  <c r="K102" i="8"/>
  <c r="G102" i="8"/>
  <c r="S101" i="8"/>
  <c r="K101" i="8"/>
  <c r="G101" i="8"/>
  <c r="S100" i="8"/>
  <c r="K100" i="8"/>
  <c r="S99" i="8"/>
  <c r="K99" i="8"/>
  <c r="S98" i="8"/>
  <c r="K98" i="8"/>
  <c r="S97" i="8"/>
  <c r="K97" i="8"/>
  <c r="K108" i="8" s="1"/>
  <c r="U94" i="8"/>
  <c r="T94" i="8"/>
  <c r="Q94" i="8"/>
  <c r="P94" i="8"/>
  <c r="O94" i="8"/>
  <c r="N94" i="8"/>
  <c r="M94" i="8"/>
  <c r="L94" i="8"/>
  <c r="J94" i="8"/>
  <c r="S93" i="8"/>
  <c r="K93" i="8"/>
  <c r="S92" i="8"/>
  <c r="K92" i="8"/>
  <c r="S91" i="8"/>
  <c r="K91" i="8"/>
  <c r="U88" i="8"/>
  <c r="T88" i="8"/>
  <c r="Q88" i="8"/>
  <c r="P88" i="8"/>
  <c r="O88" i="8"/>
  <c r="N88" i="8"/>
  <c r="M88" i="8"/>
  <c r="L88" i="8"/>
  <c r="J88" i="8"/>
  <c r="S87" i="8"/>
  <c r="K87" i="8"/>
  <c r="S86" i="8"/>
  <c r="K86" i="8"/>
  <c r="S85" i="8"/>
  <c r="K85" i="8"/>
  <c r="S84" i="8"/>
  <c r="K84" i="8"/>
  <c r="S83" i="8"/>
  <c r="K83" i="8"/>
  <c r="S82" i="8"/>
  <c r="K82" i="8"/>
  <c r="S81" i="8"/>
  <c r="S88" i="8" s="1"/>
  <c r="K81" i="8"/>
  <c r="S80" i="8"/>
  <c r="K80" i="8"/>
  <c r="K88" i="8" s="1"/>
  <c r="U77" i="8"/>
  <c r="T77" i="8"/>
  <c r="Q77" i="8"/>
  <c r="P77" i="8"/>
  <c r="O77" i="8"/>
  <c r="N77" i="8"/>
  <c r="M77" i="8"/>
  <c r="L77" i="8"/>
  <c r="J77" i="8"/>
  <c r="S76" i="8"/>
  <c r="K76" i="8"/>
  <c r="S75" i="8"/>
  <c r="K75" i="8"/>
  <c r="S74" i="8"/>
  <c r="K74" i="8"/>
  <c r="S73" i="8"/>
  <c r="K73" i="8"/>
  <c r="S72" i="8"/>
  <c r="K72" i="8"/>
  <c r="U69" i="8"/>
  <c r="T69" i="8"/>
  <c r="Q69" i="8"/>
  <c r="P69" i="8"/>
  <c r="O69" i="8"/>
  <c r="N69" i="8"/>
  <c r="M69" i="8"/>
  <c r="L69" i="8"/>
  <c r="J69" i="8"/>
  <c r="S68" i="8"/>
  <c r="K68" i="8"/>
  <c r="S67" i="8"/>
  <c r="K67" i="8"/>
  <c r="K69" i="8" s="1"/>
  <c r="U64" i="8"/>
  <c r="T64" i="8"/>
  <c r="Q64" i="8"/>
  <c r="P64" i="8"/>
  <c r="O64" i="8"/>
  <c r="N64" i="8"/>
  <c r="M64" i="8"/>
  <c r="L64" i="8"/>
  <c r="J64" i="8"/>
  <c r="S63" i="8"/>
  <c r="K63" i="8"/>
  <c r="S62" i="8"/>
  <c r="K62" i="8"/>
  <c r="S61" i="8"/>
  <c r="K61" i="8"/>
  <c r="S60" i="8"/>
  <c r="K60" i="8"/>
  <c r="S59" i="8"/>
  <c r="K59" i="8"/>
  <c r="S58" i="8"/>
  <c r="K58" i="8"/>
  <c r="S57" i="8"/>
  <c r="K57" i="8"/>
  <c r="S56" i="8"/>
  <c r="K56" i="8"/>
  <c r="S55" i="8"/>
  <c r="K55" i="8"/>
  <c r="S54" i="8"/>
  <c r="K54" i="8"/>
  <c r="S53" i="8"/>
  <c r="K53" i="8"/>
  <c r="S52" i="8"/>
  <c r="K52" i="8"/>
  <c r="S51" i="8"/>
  <c r="K51" i="8"/>
  <c r="U48" i="8"/>
  <c r="T48" i="8"/>
  <c r="Q48" i="8"/>
  <c r="P48" i="8"/>
  <c r="O48" i="8"/>
  <c r="N48" i="8"/>
  <c r="M48" i="8"/>
  <c r="L48" i="8"/>
  <c r="J48" i="8"/>
  <c r="S47" i="8"/>
  <c r="K47" i="8"/>
  <c r="S46" i="8"/>
  <c r="K46" i="8"/>
  <c r="S45" i="8"/>
  <c r="K45" i="8"/>
  <c r="S44" i="8"/>
  <c r="K44" i="8"/>
  <c r="S43" i="8"/>
  <c r="K43" i="8"/>
  <c r="S42" i="8"/>
  <c r="K42" i="8"/>
  <c r="S41" i="8"/>
  <c r="K41" i="8"/>
  <c r="S40" i="8"/>
  <c r="K40" i="8"/>
  <c r="S39" i="8"/>
  <c r="K39" i="8"/>
  <c r="S38" i="8"/>
  <c r="K38" i="8"/>
  <c r="G38" i="8"/>
  <c r="S37" i="8"/>
  <c r="K37" i="8"/>
  <c r="G37" i="8"/>
  <c r="S36" i="8"/>
  <c r="K36" i="8"/>
  <c r="S35" i="8"/>
  <c r="K35" i="8"/>
  <c r="S34" i="8"/>
  <c r="K34" i="8"/>
  <c r="S33" i="8"/>
  <c r="K33" i="8"/>
  <c r="K48" i="8" s="1"/>
  <c r="S32" i="8"/>
  <c r="S48" i="8" s="1"/>
  <c r="K32" i="8"/>
  <c r="U29" i="8"/>
  <c r="T29" i="8"/>
  <c r="T122" i="8" s="1"/>
  <c r="Q29" i="8"/>
  <c r="Q122" i="8" s="1"/>
  <c r="P29" i="8"/>
  <c r="O29" i="8"/>
  <c r="N29" i="8"/>
  <c r="M29" i="8"/>
  <c r="M122" i="8" s="1"/>
  <c r="L29" i="8"/>
  <c r="J29" i="8"/>
  <c r="S28" i="8"/>
  <c r="K28" i="8"/>
  <c r="S27" i="8"/>
  <c r="K27" i="8"/>
  <c r="S26" i="8"/>
  <c r="K26" i="8"/>
  <c r="S25" i="8"/>
  <c r="K25" i="8"/>
  <c r="S24" i="8"/>
  <c r="K24" i="8"/>
  <c r="K29" i="8" s="1"/>
  <c r="S23" i="8"/>
  <c r="K23" i="8"/>
  <c r="K119" i="8" l="1"/>
  <c r="J121" i="8"/>
  <c r="I64" i="8" s="1"/>
  <c r="O122" i="8"/>
  <c r="U122" i="8"/>
  <c r="K64" i="8"/>
  <c r="S69" i="8"/>
  <c r="K77" i="8"/>
  <c r="K94" i="8"/>
  <c r="S108" i="8"/>
  <c r="S29" i="8"/>
  <c r="L122" i="8"/>
  <c r="P122" i="8"/>
  <c r="S64" i="8"/>
  <c r="N122" i="8"/>
  <c r="S77" i="8"/>
  <c r="S94" i="8"/>
  <c r="S119" i="8"/>
  <c r="S122" i="8"/>
  <c r="I113" i="8"/>
  <c r="I60" i="8"/>
  <c r="I45" i="8"/>
  <c r="I98" i="8"/>
  <c r="I91" i="8"/>
  <c r="I118" i="8"/>
  <c r="I101" i="8"/>
  <c r="I68" i="8"/>
  <c r="I61" i="8"/>
  <c r="I38" i="8"/>
  <c r="I36" i="8"/>
  <c r="I116" i="8"/>
  <c r="I27" i="8"/>
  <c r="I94" i="8"/>
  <c r="I87" i="8"/>
  <c r="I58" i="8"/>
  <c r="I54" i="8"/>
  <c r="I63" i="8"/>
  <c r="I44" i="8"/>
  <c r="I104" i="8" l="1"/>
  <c r="I69" i="8"/>
  <c r="I107" i="8"/>
  <c r="I26" i="8"/>
  <c r="I42" i="8"/>
  <c r="I86" i="8"/>
  <c r="I40" i="8"/>
  <c r="I33" i="8"/>
  <c r="I85" i="8"/>
  <c r="K121" i="8"/>
  <c r="I38" i="10" s="1"/>
  <c r="I40" i="10" s="1"/>
  <c r="I42" i="10" s="1"/>
  <c r="I45" i="10" s="1"/>
  <c r="I54" i="10" s="1"/>
  <c r="I56" i="10" s="1"/>
  <c r="I23" i="8"/>
  <c r="I39" i="8"/>
  <c r="I76" i="8"/>
  <c r="I115" i="8"/>
  <c r="I29" i="8"/>
  <c r="I57" i="8"/>
  <c r="I93" i="8"/>
  <c r="I77" i="8"/>
  <c r="I41" i="8"/>
  <c r="I92" i="8"/>
  <c r="I48" i="8"/>
  <c r="I47" i="8"/>
  <c r="I72" i="8"/>
  <c r="I97" i="8"/>
  <c r="I73" i="8"/>
  <c r="I32" i="8"/>
  <c r="I46" i="8"/>
  <c r="I82" i="8"/>
  <c r="I102" i="8"/>
  <c r="I80" i="8"/>
  <c r="I24" i="8"/>
  <c r="I67" i="8"/>
  <c r="I117" i="8"/>
  <c r="K122" i="8"/>
  <c r="J122" i="8" s="1"/>
  <c r="I106" i="8"/>
  <c r="I55" i="8"/>
  <c r="I84" i="8"/>
  <c r="I108" i="8"/>
  <c r="I28" i="8"/>
  <c r="I52" i="8"/>
  <c r="I74" i="8"/>
  <c r="I99" i="8"/>
  <c r="I119" i="8"/>
  <c r="I51" i="8"/>
  <c r="I43" i="8"/>
  <c r="I62" i="8"/>
  <c r="I83" i="8"/>
  <c r="I103" i="8"/>
  <c r="I34" i="8"/>
  <c r="I25" i="8"/>
  <c r="I37" i="8"/>
  <c r="I53" i="8"/>
  <c r="I75" i="8"/>
  <c r="I100" i="8"/>
  <c r="I114" i="8"/>
  <c r="I59" i="8"/>
  <c r="I88" i="8"/>
  <c r="I112" i="8"/>
  <c r="I35" i="8"/>
  <c r="I56" i="8"/>
  <c r="I81" i="8"/>
  <c r="I105" i="8"/>
  <c r="S121" i="8"/>
  <c r="C14" i="4" l="1"/>
  <c r="C9" i="3"/>
  <c r="J16" i="5"/>
  <c r="C18" i="5"/>
  <c r="C16" i="5"/>
  <c r="J14" i="5"/>
  <c r="K7" i="3"/>
  <c r="F12" i="4"/>
  <c r="F14" i="4"/>
  <c r="C16" i="4"/>
  <c r="C11" i="3"/>
  <c r="I100" i="5" l="1"/>
  <c r="J100" i="5" s="1"/>
  <c r="K100" i="5" s="1"/>
  <c r="L100" i="5" s="1"/>
  <c r="M100" i="5" s="1"/>
  <c r="N100" i="5" s="1"/>
  <c r="O100" i="5" s="1"/>
  <c r="P100" i="5" s="1"/>
  <c r="Q100" i="5" s="1"/>
  <c r="R100" i="5" s="1"/>
  <c r="S100" i="5" s="1"/>
  <c r="T100" i="5" s="1"/>
  <c r="U100" i="5" s="1"/>
  <c r="V100" i="5" s="1"/>
  <c r="H98" i="5"/>
  <c r="I98" i="5" s="1"/>
  <c r="J98" i="5" s="1"/>
  <c r="K98" i="5" s="1"/>
  <c r="L98" i="5" s="1"/>
  <c r="M98" i="5" s="1"/>
  <c r="N98" i="5" s="1"/>
  <c r="O98" i="5" s="1"/>
  <c r="P98" i="5" s="1"/>
  <c r="Q98" i="5" s="1"/>
  <c r="R98" i="5" s="1"/>
  <c r="S98" i="5" s="1"/>
  <c r="T98" i="5" s="1"/>
  <c r="U98" i="5" s="1"/>
  <c r="V98" i="5" s="1"/>
  <c r="H96" i="5"/>
  <c r="G96" i="5"/>
  <c r="I95" i="5"/>
  <c r="J95" i="5" s="1"/>
  <c r="K95" i="5" s="1"/>
  <c r="L95" i="5" s="1"/>
  <c r="M95" i="5" s="1"/>
  <c r="N95" i="5" s="1"/>
  <c r="O95" i="5" s="1"/>
  <c r="P95" i="5" s="1"/>
  <c r="Q95" i="5" s="1"/>
  <c r="R95" i="5" s="1"/>
  <c r="S95" i="5" s="1"/>
  <c r="T95" i="5" s="1"/>
  <c r="U95" i="5" s="1"/>
  <c r="V95" i="5" s="1"/>
  <c r="G95" i="5"/>
  <c r="J94" i="5"/>
  <c r="I94" i="5"/>
  <c r="G94" i="5"/>
  <c r="I91" i="5"/>
  <c r="J91" i="5" s="1"/>
  <c r="K91" i="5" s="1"/>
  <c r="L91" i="5" s="1"/>
  <c r="M91" i="5" s="1"/>
  <c r="N91" i="5" s="1"/>
  <c r="O91" i="5" s="1"/>
  <c r="P91" i="5" s="1"/>
  <c r="Q91" i="5" s="1"/>
  <c r="R91" i="5" s="1"/>
  <c r="S91" i="5" s="1"/>
  <c r="T91" i="5" s="1"/>
  <c r="U91" i="5" s="1"/>
  <c r="V91" i="5" s="1"/>
  <c r="G91" i="5"/>
  <c r="I90" i="5"/>
  <c r="J90" i="5" s="1"/>
  <c r="K90" i="5" s="1"/>
  <c r="L90" i="5" s="1"/>
  <c r="M90" i="5" s="1"/>
  <c r="N90" i="5" s="1"/>
  <c r="O90" i="5" s="1"/>
  <c r="P90" i="5" s="1"/>
  <c r="Q90" i="5" s="1"/>
  <c r="R90" i="5" s="1"/>
  <c r="S90" i="5" s="1"/>
  <c r="T90" i="5" s="1"/>
  <c r="U90" i="5" s="1"/>
  <c r="V90" i="5" s="1"/>
  <c r="G90" i="5"/>
  <c r="I89" i="5"/>
  <c r="J89" i="5" s="1"/>
  <c r="K89" i="5" s="1"/>
  <c r="L89" i="5" s="1"/>
  <c r="M89" i="5" s="1"/>
  <c r="N89" i="5" s="1"/>
  <c r="O89" i="5" s="1"/>
  <c r="P89" i="5" s="1"/>
  <c r="Q89" i="5" s="1"/>
  <c r="R89" i="5" s="1"/>
  <c r="S89" i="5" s="1"/>
  <c r="T89" i="5" s="1"/>
  <c r="U89" i="5" s="1"/>
  <c r="V89" i="5" s="1"/>
  <c r="G89" i="5"/>
  <c r="I88" i="5"/>
  <c r="J88" i="5" s="1"/>
  <c r="K88" i="5" s="1"/>
  <c r="L88" i="5" s="1"/>
  <c r="M88" i="5" s="1"/>
  <c r="N88" i="5" s="1"/>
  <c r="O88" i="5" s="1"/>
  <c r="P88" i="5" s="1"/>
  <c r="Q88" i="5" s="1"/>
  <c r="R88" i="5" s="1"/>
  <c r="S88" i="5" s="1"/>
  <c r="T88" i="5" s="1"/>
  <c r="U88" i="5" s="1"/>
  <c r="V88" i="5" s="1"/>
  <c r="G88" i="5"/>
  <c r="M87" i="5"/>
  <c r="N87" i="5" s="1"/>
  <c r="O87" i="5" s="1"/>
  <c r="P87" i="5" s="1"/>
  <c r="Q87" i="5" s="1"/>
  <c r="R87" i="5" s="1"/>
  <c r="S87" i="5" s="1"/>
  <c r="T87" i="5" s="1"/>
  <c r="U87" i="5" s="1"/>
  <c r="V87" i="5" s="1"/>
  <c r="I87" i="5"/>
  <c r="J87" i="5" s="1"/>
  <c r="K87" i="5" s="1"/>
  <c r="L87" i="5" s="1"/>
  <c r="G87" i="5"/>
  <c r="I86" i="5"/>
  <c r="J86" i="5" s="1"/>
  <c r="K86" i="5" s="1"/>
  <c r="L86" i="5" s="1"/>
  <c r="M86" i="5" s="1"/>
  <c r="N86" i="5" s="1"/>
  <c r="O86" i="5" s="1"/>
  <c r="P86" i="5" s="1"/>
  <c r="Q86" i="5" s="1"/>
  <c r="R86" i="5" s="1"/>
  <c r="S86" i="5" s="1"/>
  <c r="T86" i="5" s="1"/>
  <c r="U86" i="5" s="1"/>
  <c r="V86" i="5" s="1"/>
  <c r="G86" i="5"/>
  <c r="I85" i="5"/>
  <c r="J85" i="5" s="1"/>
  <c r="K85" i="5" s="1"/>
  <c r="L85" i="5" s="1"/>
  <c r="M85" i="5" s="1"/>
  <c r="N85" i="5" s="1"/>
  <c r="O85" i="5" s="1"/>
  <c r="P85" i="5" s="1"/>
  <c r="Q85" i="5" s="1"/>
  <c r="R85" i="5" s="1"/>
  <c r="S85" i="5" s="1"/>
  <c r="T85" i="5" s="1"/>
  <c r="U85" i="5" s="1"/>
  <c r="V85" i="5" s="1"/>
  <c r="G85" i="5"/>
  <c r="J84" i="5"/>
  <c r="K84" i="5" s="1"/>
  <c r="L84" i="5" s="1"/>
  <c r="M84" i="5" s="1"/>
  <c r="N84" i="5" s="1"/>
  <c r="O84" i="5" s="1"/>
  <c r="P84" i="5" s="1"/>
  <c r="Q84" i="5" s="1"/>
  <c r="R84" i="5" s="1"/>
  <c r="S84" i="5" s="1"/>
  <c r="T84" i="5" s="1"/>
  <c r="U84" i="5" s="1"/>
  <c r="V84" i="5" s="1"/>
  <c r="I84" i="5"/>
  <c r="G84" i="5"/>
  <c r="I83" i="5"/>
  <c r="J83" i="5" s="1"/>
  <c r="K83" i="5" s="1"/>
  <c r="L83" i="5" s="1"/>
  <c r="M83" i="5" s="1"/>
  <c r="N83" i="5" s="1"/>
  <c r="O83" i="5" s="1"/>
  <c r="P83" i="5" s="1"/>
  <c r="Q83" i="5" s="1"/>
  <c r="R83" i="5" s="1"/>
  <c r="S83" i="5" s="1"/>
  <c r="T83" i="5" s="1"/>
  <c r="U83" i="5" s="1"/>
  <c r="V83" i="5" s="1"/>
  <c r="G83" i="5"/>
  <c r="I82" i="5"/>
  <c r="J82" i="5" s="1"/>
  <c r="K82" i="5" s="1"/>
  <c r="L82" i="5" s="1"/>
  <c r="M82" i="5" s="1"/>
  <c r="N82" i="5" s="1"/>
  <c r="O82" i="5" s="1"/>
  <c r="P82" i="5" s="1"/>
  <c r="Q82" i="5" s="1"/>
  <c r="R82" i="5" s="1"/>
  <c r="S82" i="5" s="1"/>
  <c r="T82" i="5" s="1"/>
  <c r="U82" i="5" s="1"/>
  <c r="V82" i="5" s="1"/>
  <c r="G82" i="5"/>
  <c r="K81" i="5"/>
  <c r="L81" i="5" s="1"/>
  <c r="M81" i="5" s="1"/>
  <c r="N81" i="5" s="1"/>
  <c r="O81" i="5" s="1"/>
  <c r="P81" i="5" s="1"/>
  <c r="Q81" i="5" s="1"/>
  <c r="R81" i="5" s="1"/>
  <c r="S81" i="5" s="1"/>
  <c r="T81" i="5" s="1"/>
  <c r="U81" i="5" s="1"/>
  <c r="V81" i="5" s="1"/>
  <c r="I81" i="5"/>
  <c r="J81" i="5" s="1"/>
  <c r="G81" i="5"/>
  <c r="I80" i="5"/>
  <c r="J80" i="5" s="1"/>
  <c r="K80" i="5" s="1"/>
  <c r="L80" i="5" s="1"/>
  <c r="M80" i="5" s="1"/>
  <c r="N80" i="5" s="1"/>
  <c r="O80" i="5" s="1"/>
  <c r="P80" i="5" s="1"/>
  <c r="Q80" i="5" s="1"/>
  <c r="R80" i="5" s="1"/>
  <c r="S80" i="5" s="1"/>
  <c r="T80" i="5" s="1"/>
  <c r="U80" i="5" s="1"/>
  <c r="V80" i="5" s="1"/>
  <c r="G80" i="5"/>
  <c r="I79" i="5"/>
  <c r="J79" i="5" s="1"/>
  <c r="K79" i="5" s="1"/>
  <c r="L79" i="5" s="1"/>
  <c r="M79" i="5" s="1"/>
  <c r="N79" i="5" s="1"/>
  <c r="O79" i="5" s="1"/>
  <c r="P79" i="5" s="1"/>
  <c r="Q79" i="5" s="1"/>
  <c r="R79" i="5" s="1"/>
  <c r="S79" i="5" s="1"/>
  <c r="T79" i="5" s="1"/>
  <c r="U79" i="5" s="1"/>
  <c r="V79" i="5" s="1"/>
  <c r="G79" i="5"/>
  <c r="J78" i="5"/>
  <c r="K78" i="5" s="1"/>
  <c r="L78" i="5" s="1"/>
  <c r="M78" i="5" s="1"/>
  <c r="N78" i="5" s="1"/>
  <c r="O78" i="5" s="1"/>
  <c r="P78" i="5" s="1"/>
  <c r="Q78" i="5" s="1"/>
  <c r="R78" i="5" s="1"/>
  <c r="S78" i="5" s="1"/>
  <c r="T78" i="5" s="1"/>
  <c r="U78" i="5" s="1"/>
  <c r="V78" i="5" s="1"/>
  <c r="I78" i="5"/>
  <c r="G78" i="5"/>
  <c r="I77" i="5"/>
  <c r="J77" i="5" s="1"/>
  <c r="K77" i="5" s="1"/>
  <c r="L77" i="5" s="1"/>
  <c r="M77" i="5" s="1"/>
  <c r="N77" i="5" s="1"/>
  <c r="O77" i="5" s="1"/>
  <c r="P77" i="5" s="1"/>
  <c r="Q77" i="5" s="1"/>
  <c r="R77" i="5" s="1"/>
  <c r="S77" i="5" s="1"/>
  <c r="T77" i="5" s="1"/>
  <c r="U77" i="5" s="1"/>
  <c r="V77" i="5" s="1"/>
  <c r="G77" i="5"/>
  <c r="J76" i="5"/>
  <c r="K76" i="5" s="1"/>
  <c r="L76" i="5" s="1"/>
  <c r="M76" i="5" s="1"/>
  <c r="N76" i="5" s="1"/>
  <c r="O76" i="5" s="1"/>
  <c r="P76" i="5" s="1"/>
  <c r="Q76" i="5" s="1"/>
  <c r="R76" i="5" s="1"/>
  <c r="S76" i="5" s="1"/>
  <c r="T76" i="5" s="1"/>
  <c r="U76" i="5" s="1"/>
  <c r="V76" i="5" s="1"/>
  <c r="I76" i="5"/>
  <c r="G76" i="5"/>
  <c r="I75" i="5"/>
  <c r="J75" i="5" s="1"/>
  <c r="K75" i="5" s="1"/>
  <c r="L75" i="5" s="1"/>
  <c r="M75" i="5" s="1"/>
  <c r="N75" i="5" s="1"/>
  <c r="O75" i="5" s="1"/>
  <c r="P75" i="5" s="1"/>
  <c r="Q75" i="5" s="1"/>
  <c r="R75" i="5" s="1"/>
  <c r="S75" i="5" s="1"/>
  <c r="T75" i="5" s="1"/>
  <c r="U75" i="5" s="1"/>
  <c r="V75" i="5" s="1"/>
  <c r="G75" i="5"/>
  <c r="I74" i="5"/>
  <c r="J74" i="5" s="1"/>
  <c r="K74" i="5" s="1"/>
  <c r="L74" i="5" s="1"/>
  <c r="M74" i="5" s="1"/>
  <c r="N74" i="5" s="1"/>
  <c r="O74" i="5" s="1"/>
  <c r="P74" i="5" s="1"/>
  <c r="Q74" i="5" s="1"/>
  <c r="R74" i="5" s="1"/>
  <c r="S74" i="5" s="1"/>
  <c r="T74" i="5" s="1"/>
  <c r="U74" i="5" s="1"/>
  <c r="V74" i="5" s="1"/>
  <c r="G74" i="5"/>
  <c r="J73" i="5"/>
  <c r="K73" i="5" s="1"/>
  <c r="L73" i="5" s="1"/>
  <c r="M73" i="5" s="1"/>
  <c r="N73" i="5" s="1"/>
  <c r="O73" i="5" s="1"/>
  <c r="P73" i="5" s="1"/>
  <c r="Q73" i="5" s="1"/>
  <c r="R73" i="5" s="1"/>
  <c r="S73" i="5" s="1"/>
  <c r="T73" i="5" s="1"/>
  <c r="U73" i="5" s="1"/>
  <c r="V73" i="5" s="1"/>
  <c r="I73" i="5"/>
  <c r="G73" i="5"/>
  <c r="H72" i="5"/>
  <c r="G72" i="5" s="1"/>
  <c r="H71" i="5"/>
  <c r="D68" i="5"/>
  <c r="C66" i="5"/>
  <c r="V58" i="5"/>
  <c r="U58" i="5"/>
  <c r="T58" i="5"/>
  <c r="S58" i="5"/>
  <c r="R58" i="5"/>
  <c r="Q58" i="5"/>
  <c r="P58" i="5"/>
  <c r="O58" i="5"/>
  <c r="N58" i="5"/>
  <c r="M58" i="5"/>
  <c r="L58" i="5"/>
  <c r="K58" i="5"/>
  <c r="J58" i="5"/>
  <c r="I58" i="5"/>
  <c r="H58" i="5"/>
  <c r="V49" i="5"/>
  <c r="U49" i="5"/>
  <c r="T49" i="5"/>
  <c r="S49" i="5"/>
  <c r="R49" i="5"/>
  <c r="Q49" i="5"/>
  <c r="P49" i="5"/>
  <c r="O49" i="5"/>
  <c r="N49" i="5"/>
  <c r="M49" i="5"/>
  <c r="L49" i="5"/>
  <c r="K49" i="5"/>
  <c r="J49" i="5"/>
  <c r="I49" i="5"/>
  <c r="H49" i="5"/>
  <c r="V38" i="5"/>
  <c r="U38" i="5"/>
  <c r="T38" i="5"/>
  <c r="S38" i="5"/>
  <c r="R38" i="5"/>
  <c r="Q38" i="5"/>
  <c r="P38" i="5"/>
  <c r="O38" i="5"/>
  <c r="N38" i="5"/>
  <c r="M38" i="5"/>
  <c r="L38" i="5"/>
  <c r="K38" i="5"/>
  <c r="J38" i="5"/>
  <c r="I38" i="5"/>
  <c r="H38" i="5"/>
  <c r="H32" i="5"/>
  <c r="J29" i="5"/>
  <c r="K29" i="5" s="1"/>
  <c r="L29" i="5" s="1"/>
  <c r="M29" i="5" s="1"/>
  <c r="N29" i="5" s="1"/>
  <c r="O29" i="5" s="1"/>
  <c r="P29" i="5" s="1"/>
  <c r="Q29" i="5" s="1"/>
  <c r="R29" i="5" s="1"/>
  <c r="S29" i="5" s="1"/>
  <c r="T29" i="5" s="1"/>
  <c r="U29" i="5" s="1"/>
  <c r="V29" i="5" s="1"/>
  <c r="I29" i="5"/>
  <c r="M28" i="5"/>
  <c r="N28" i="5" s="1"/>
  <c r="O28" i="5" s="1"/>
  <c r="P28" i="5" s="1"/>
  <c r="Q28" i="5" s="1"/>
  <c r="R28" i="5" s="1"/>
  <c r="S28" i="5" s="1"/>
  <c r="T28" i="5" s="1"/>
  <c r="U28" i="5" s="1"/>
  <c r="V28" i="5" s="1"/>
  <c r="I28" i="5"/>
  <c r="J28" i="5" s="1"/>
  <c r="K28" i="5" s="1"/>
  <c r="L28" i="5" s="1"/>
  <c r="H26" i="5"/>
  <c r="H25" i="5"/>
  <c r="I25" i="5" s="1"/>
  <c r="J25" i="5" s="1"/>
  <c r="K25" i="5" s="1"/>
  <c r="L25" i="5" s="1"/>
  <c r="M25" i="5" s="1"/>
  <c r="N25" i="5" s="1"/>
  <c r="O25" i="5" s="1"/>
  <c r="P25" i="5" s="1"/>
  <c r="Q25" i="5" s="1"/>
  <c r="R25" i="5" s="1"/>
  <c r="S25" i="5" s="1"/>
  <c r="T25" i="5" s="1"/>
  <c r="U25" i="5" s="1"/>
  <c r="V25" i="5" s="1"/>
  <c r="H24" i="5"/>
  <c r="I24" i="5" s="1"/>
  <c r="J24" i="5" s="1"/>
  <c r="K24" i="5" s="1"/>
  <c r="L24" i="5" s="1"/>
  <c r="M24" i="5" s="1"/>
  <c r="N24" i="5" s="1"/>
  <c r="O24" i="5" s="1"/>
  <c r="P24" i="5" s="1"/>
  <c r="Q24" i="5" s="1"/>
  <c r="R24" i="5" s="1"/>
  <c r="S24" i="5" s="1"/>
  <c r="T24" i="5" s="1"/>
  <c r="U24" i="5" s="1"/>
  <c r="V24" i="5" s="1"/>
  <c r="H23" i="5"/>
  <c r="I96" i="5" l="1"/>
  <c r="I72" i="5"/>
  <c r="J72" i="5" s="1"/>
  <c r="K72" i="5" s="1"/>
  <c r="L72" i="5" s="1"/>
  <c r="M72" i="5" s="1"/>
  <c r="N72" i="5" s="1"/>
  <c r="O72" i="5" s="1"/>
  <c r="P72" i="5" s="1"/>
  <c r="Q72" i="5" s="1"/>
  <c r="R72" i="5" s="1"/>
  <c r="S72" i="5" s="1"/>
  <c r="T72" i="5" s="1"/>
  <c r="U72" i="5" s="1"/>
  <c r="V72" i="5" s="1"/>
  <c r="H92" i="5"/>
  <c r="H101" i="5" s="1"/>
  <c r="I71" i="5"/>
  <c r="J71" i="5" s="1"/>
  <c r="K71" i="5" s="1"/>
  <c r="G98" i="5"/>
  <c r="G71" i="5"/>
  <c r="H30" i="5"/>
  <c r="I23" i="5"/>
  <c r="J96" i="5"/>
  <c r="K94" i="5"/>
  <c r="G92" i="5"/>
  <c r="I92" i="5" l="1"/>
  <c r="I101" i="5" s="1"/>
  <c r="J92" i="5"/>
  <c r="J101" i="5" s="1"/>
  <c r="K92" i="5"/>
  <c r="L71" i="5"/>
  <c r="L94" i="5"/>
  <c r="K96" i="5"/>
  <c r="H35" i="5"/>
  <c r="H37" i="5"/>
  <c r="J23" i="5"/>
  <c r="I30" i="5"/>
  <c r="K101" i="5" l="1"/>
  <c r="I37" i="5"/>
  <c r="I35" i="5"/>
  <c r="J30" i="5"/>
  <c r="K23" i="5"/>
  <c r="M94" i="5"/>
  <c r="L96" i="5"/>
  <c r="H39" i="5"/>
  <c r="H103" i="5" s="1"/>
  <c r="H42" i="5" s="1"/>
  <c r="L92" i="5"/>
  <c r="L101" i="5" s="1"/>
  <c r="M71" i="5"/>
  <c r="M92" i="5" l="1"/>
  <c r="N71" i="5"/>
  <c r="M96" i="5"/>
  <c r="N94" i="5"/>
  <c r="L23" i="5"/>
  <c r="K30" i="5"/>
  <c r="H50" i="5"/>
  <c r="H60" i="5"/>
  <c r="H51" i="5"/>
  <c r="H61" i="5" s="1"/>
  <c r="J35" i="5"/>
  <c r="J37" i="5"/>
  <c r="I39" i="5"/>
  <c r="I103" i="5" s="1"/>
  <c r="I42" i="5" s="1"/>
  <c r="J39" i="5" l="1"/>
  <c r="J103" i="5" s="1"/>
  <c r="J42" i="5" s="1"/>
  <c r="K37" i="5"/>
  <c r="K35" i="5"/>
  <c r="K39" i="5" s="1"/>
  <c r="K103" i="5" s="1"/>
  <c r="K42" i="5" s="1"/>
  <c r="N92" i="5"/>
  <c r="N101" i="5" s="1"/>
  <c r="O71" i="5"/>
  <c r="M101" i="5"/>
  <c r="I51" i="5"/>
  <c r="I61" i="5" s="1"/>
  <c r="I50" i="5"/>
  <c r="I60" i="5"/>
  <c r="N96" i="5"/>
  <c r="O94" i="5"/>
  <c r="L30" i="5"/>
  <c r="M23" i="5"/>
  <c r="M30" i="5" l="1"/>
  <c r="N23" i="5"/>
  <c r="P94" i="5"/>
  <c r="O96" i="5"/>
  <c r="K60" i="5"/>
  <c r="K51" i="5"/>
  <c r="K61" i="5" s="1"/>
  <c r="K50" i="5"/>
  <c r="O92" i="5"/>
  <c r="O101" i="5" s="1"/>
  <c r="P71" i="5"/>
  <c r="J60" i="5"/>
  <c r="J50" i="5"/>
  <c r="J51" i="5"/>
  <c r="J61" i="5" s="1"/>
  <c r="L35" i="5"/>
  <c r="L37" i="5"/>
  <c r="N30" i="5" l="1"/>
  <c r="O23" i="5"/>
  <c r="L39" i="5"/>
  <c r="L103" i="5" s="1"/>
  <c r="L42" i="5" s="1"/>
  <c r="Q94" i="5"/>
  <c r="P96" i="5"/>
  <c r="P92" i="5"/>
  <c r="Q71" i="5"/>
  <c r="M35" i="5"/>
  <c r="M37" i="5"/>
  <c r="P101" i="5" l="1"/>
  <c r="P23" i="5"/>
  <c r="O30" i="5"/>
  <c r="N35" i="5"/>
  <c r="N37" i="5"/>
  <c r="M39" i="5"/>
  <c r="M103" i="5" s="1"/>
  <c r="M42" i="5" s="1"/>
  <c r="Q96" i="5"/>
  <c r="R94" i="5"/>
  <c r="R71" i="5"/>
  <c r="Q92" i="5"/>
  <c r="L50" i="5"/>
  <c r="L60" i="5"/>
  <c r="L51" i="5"/>
  <c r="L61" i="5" s="1"/>
  <c r="O37" i="5" l="1"/>
  <c r="O35" i="5"/>
  <c r="Q101" i="5"/>
  <c r="M51" i="5"/>
  <c r="M61" i="5" s="1"/>
  <c r="M60" i="5"/>
  <c r="M50" i="5"/>
  <c r="Q23" i="5"/>
  <c r="P30" i="5"/>
  <c r="R92" i="5"/>
  <c r="R101" i="5" s="1"/>
  <c r="S71" i="5"/>
  <c r="R96" i="5"/>
  <c r="S94" i="5"/>
  <c r="N39" i="5"/>
  <c r="N103" i="5" s="1"/>
  <c r="N42" i="5" s="1"/>
  <c r="O39" i="5" l="1"/>
  <c r="O103" i="5" s="1"/>
  <c r="O42" i="5" s="1"/>
  <c r="O50" i="5" s="1"/>
  <c r="S92" i="5"/>
  <c r="T71" i="5"/>
  <c r="N50" i="5"/>
  <c r="N51" i="5"/>
  <c r="N61" i="5" s="1"/>
  <c r="N60" i="5"/>
  <c r="T94" i="5"/>
  <c r="S96" i="5"/>
  <c r="P37" i="5"/>
  <c r="P35" i="5"/>
  <c r="Q30" i="5"/>
  <c r="R23" i="5"/>
  <c r="O51" i="5" l="1"/>
  <c r="O61" i="5" s="1"/>
  <c r="O60" i="5"/>
  <c r="R30" i="5"/>
  <c r="S23" i="5"/>
  <c r="T92" i="5"/>
  <c r="U71" i="5"/>
  <c r="Q35" i="5"/>
  <c r="Q37" i="5"/>
  <c r="U94" i="5"/>
  <c r="T96" i="5"/>
  <c r="S101" i="5"/>
  <c r="P39" i="5"/>
  <c r="P103" i="5" s="1"/>
  <c r="P42" i="5" s="1"/>
  <c r="T101" i="5" l="1"/>
  <c r="U96" i="5"/>
  <c r="V94" i="5"/>
  <c r="V96" i="5" s="1"/>
  <c r="P50" i="5"/>
  <c r="P60" i="5"/>
  <c r="P51" i="5"/>
  <c r="P61" i="5" s="1"/>
  <c r="T23" i="5"/>
  <c r="S30" i="5"/>
  <c r="Q39" i="5"/>
  <c r="Q103" i="5" s="1"/>
  <c r="Q42" i="5" s="1"/>
  <c r="R35" i="5"/>
  <c r="R37" i="5"/>
  <c r="U92" i="5"/>
  <c r="U101" i="5" s="1"/>
  <c r="V71" i="5"/>
  <c r="V92" i="5" s="1"/>
  <c r="V101" i="5" s="1"/>
  <c r="S37" i="5" l="1"/>
  <c r="S35" i="5"/>
  <c r="Q51" i="5"/>
  <c r="Q61" i="5" s="1"/>
  <c r="Q60" i="5"/>
  <c r="Q50" i="5"/>
  <c r="T30" i="5"/>
  <c r="U23" i="5"/>
  <c r="R39" i="5"/>
  <c r="R103" i="5" s="1"/>
  <c r="R42" i="5" s="1"/>
  <c r="S39" i="5" l="1"/>
  <c r="S103" i="5" s="1"/>
  <c r="S42" i="5" s="1"/>
  <c r="S60" i="5" s="1"/>
  <c r="T37" i="5"/>
  <c r="T35" i="5"/>
  <c r="T39" i="5" s="1"/>
  <c r="T103" i="5" s="1"/>
  <c r="T42" i="5" s="1"/>
  <c r="R60" i="5"/>
  <c r="R50" i="5"/>
  <c r="R51" i="5"/>
  <c r="R61" i="5" s="1"/>
  <c r="U30" i="5"/>
  <c r="V23" i="5"/>
  <c r="V30" i="5" s="1"/>
  <c r="S51" i="5" l="1"/>
  <c r="S61" i="5" s="1"/>
  <c r="S50" i="5"/>
  <c r="T50" i="5"/>
  <c r="T51" i="5"/>
  <c r="T61" i="5" s="1"/>
  <c r="T60" i="5"/>
  <c r="U37" i="5"/>
  <c r="U35" i="5"/>
  <c r="V35" i="5"/>
  <c r="V37" i="5"/>
  <c r="V39" i="5" l="1"/>
  <c r="V103" i="5" s="1"/>
  <c r="V42" i="5" s="1"/>
  <c r="V60" i="5" s="1"/>
  <c r="U39" i="5"/>
  <c r="U103" i="5" s="1"/>
  <c r="U42" i="5" s="1"/>
  <c r="U60" i="5" s="1"/>
  <c r="U51" i="5" l="1"/>
  <c r="U61" i="5" s="1"/>
  <c r="V50" i="5"/>
  <c r="U50" i="5"/>
  <c r="V51" i="5"/>
  <c r="V61" i="5" s="1"/>
</calcChain>
</file>

<file path=xl/sharedStrings.xml><?xml version="1.0" encoding="utf-8"?>
<sst xmlns="http://schemas.openxmlformats.org/spreadsheetml/2006/main" count="602" uniqueCount="303">
  <si>
    <t>% Total Project Cost</t>
  </si>
  <si>
    <t>Total Project Cost</t>
  </si>
  <si>
    <t>RESIDENTIAL</t>
  </si>
  <si>
    <t>NON-RESIDENTIAL</t>
  </si>
  <si>
    <t>Residential total</t>
  </si>
  <si>
    <t>Source:</t>
  </si>
  <si>
    <t>non-residential total</t>
  </si>
  <si>
    <t>(Specify)</t>
  </si>
  <si>
    <t>Acquisition Costs:</t>
  </si>
  <si>
    <t>Land</t>
  </si>
  <si>
    <t>Existing Structures</t>
  </si>
  <si>
    <t>Liens</t>
  </si>
  <si>
    <t>Closing, Title &amp; Recording Costs</t>
  </si>
  <si>
    <t>Extension payment</t>
  </si>
  <si>
    <t>Other:</t>
  </si>
  <si>
    <t>SUBTOTAL</t>
  </si>
  <si>
    <t>Construction:</t>
  </si>
  <si>
    <t>Demolition</t>
  </si>
  <si>
    <t>New Building</t>
  </si>
  <si>
    <t>Rehabilitation</t>
  </si>
  <si>
    <t>Contractor Profit</t>
  </si>
  <si>
    <t>Contractor Overhead</t>
  </si>
  <si>
    <t>New Construction Contingency</t>
  </si>
  <si>
    <t xml:space="preserve">Rehab Contingency  </t>
  </si>
  <si>
    <t>Accessory Building</t>
  </si>
  <si>
    <t>Site Work / Infrastructure</t>
  </si>
  <si>
    <t>Off site Infrastructure</t>
  </si>
  <si>
    <t>Environmental Abatement - Building</t>
  </si>
  <si>
    <t>Environmental Abatement - Land</t>
  </si>
  <si>
    <t>Sales Tax</t>
  </si>
  <si>
    <t>Bond Premium</t>
  </si>
  <si>
    <t>Equipment and Furnishings</t>
  </si>
  <si>
    <t>Soft Costs:</t>
  </si>
  <si>
    <t xml:space="preserve">Buyer's Appraisal </t>
  </si>
  <si>
    <t>Market Study</t>
  </si>
  <si>
    <t>Architect</t>
  </si>
  <si>
    <t>Engineering</t>
  </si>
  <si>
    <t xml:space="preserve">Environmental Assessment </t>
  </si>
  <si>
    <t>Geotechnical Study</t>
  </si>
  <si>
    <t>Boundary &amp; Topographic Survey</t>
  </si>
  <si>
    <t>Legal - Real Estate</t>
  </si>
  <si>
    <t>Developer Fee</t>
  </si>
  <si>
    <t>Project Management / Dev. Consultant Fees</t>
  </si>
  <si>
    <t>Other Consultants</t>
  </si>
  <si>
    <t>Soft Cost Contingency</t>
  </si>
  <si>
    <t>Pre-Development / Bridge Financing</t>
  </si>
  <si>
    <t>Bridge Loan Fees</t>
  </si>
  <si>
    <t>Bridge Loan Interest</t>
  </si>
  <si>
    <t>Construction Financing</t>
  </si>
  <si>
    <t>Construction Loan Fees</t>
  </si>
  <si>
    <t xml:space="preserve">Construction Loan Expenses </t>
  </si>
  <si>
    <t>Construction Loan Legal</t>
  </si>
  <si>
    <t>Construction Period Interest</t>
  </si>
  <si>
    <t>Lease-up Period Interest</t>
  </si>
  <si>
    <t>Permanent Financing</t>
  </si>
  <si>
    <t>Permanent Loan Fees</t>
  </si>
  <si>
    <t xml:space="preserve">Permanent Loan Expenses </t>
  </si>
  <si>
    <t>Permanent Loan Legal</t>
  </si>
  <si>
    <t>LIHTC Fees</t>
  </si>
  <si>
    <t>LIHTC Legal</t>
  </si>
  <si>
    <t>LIHTC Owners Title Policy</t>
  </si>
  <si>
    <t>State HTF Fees</t>
  </si>
  <si>
    <t>Capitalized Reserves</t>
  </si>
  <si>
    <t>Operating Reserves</t>
  </si>
  <si>
    <t>Replacement Reserves</t>
  </si>
  <si>
    <t>Other Development Costs</t>
  </si>
  <si>
    <t>Real Estate Tax</t>
  </si>
  <si>
    <t xml:space="preserve">Insurance </t>
  </si>
  <si>
    <t>Relocation</t>
  </si>
  <si>
    <t>Bidding Costs</t>
  </si>
  <si>
    <t>Permits, Fees &amp; Hookups</t>
  </si>
  <si>
    <t>Impact/Mitigation Fees</t>
  </si>
  <si>
    <t>Development Period Utilities</t>
  </si>
  <si>
    <t>Nonprofit Donation</t>
  </si>
  <si>
    <t>Accounting/Audit</t>
  </si>
  <si>
    <t>Marketing/Leasing Expenses</t>
  </si>
  <si>
    <t>Carrying Costs at Rent up/Lease Up Reserve</t>
  </si>
  <si>
    <t>Bond Related Costs of Issuance (4% Tax Credit/Bond Projects Only)</t>
  </si>
  <si>
    <t>Issuer Fees &amp; Related Expenses</t>
  </si>
  <si>
    <t>Bond Counsel</t>
  </si>
  <si>
    <t>Trustee Fees &amp; Expenses</t>
  </si>
  <si>
    <t>Underwriter Fees &amp; Counsel</t>
  </si>
  <si>
    <t>Placement Agent Fees &amp; Counsel</t>
  </si>
  <si>
    <t>Borrower's Counsel - Bond Related</t>
  </si>
  <si>
    <t>Rating Agency</t>
  </si>
  <si>
    <t>Total Development Cost:</t>
  </si>
  <si>
    <t>Total Sources:</t>
  </si>
  <si>
    <t/>
  </si>
  <si>
    <t>R  E  S  I  D  E  N  T  I  A  L</t>
  </si>
  <si>
    <t>Residential Total</t>
  </si>
  <si>
    <t>Explanation 
(Be as specific as possible and include 
any deviations from the cost estimate)</t>
  </si>
  <si>
    <t>Other</t>
  </si>
  <si>
    <t xml:space="preserve">New Construction Contingency   </t>
  </si>
  <si>
    <t>Other Construction Costs</t>
  </si>
  <si>
    <t>Other Reserves</t>
  </si>
  <si>
    <t>Carrying Costs at Rent up/ Lease Up Reserve</t>
  </si>
  <si>
    <t>Form 6B-U: Development Budget Details Update</t>
  </si>
  <si>
    <t>Category</t>
  </si>
  <si>
    <t>Tasks</t>
  </si>
  <si>
    <t>Date Completed or Expected Complete</t>
  </si>
  <si>
    <t>Notes / Status</t>
  </si>
  <si>
    <t xml:space="preserve">Site Control </t>
  </si>
  <si>
    <t>Purchase and Sale Agreement / Option</t>
  </si>
  <si>
    <t xml:space="preserve">(e.g., Executed PSA/ Option)  </t>
  </si>
  <si>
    <t>Site Control</t>
  </si>
  <si>
    <t>Maximum Extensions</t>
  </si>
  <si>
    <t xml:space="preserve">(e.g., Must Waive Financing Contingency 6/30/08)  </t>
  </si>
  <si>
    <t>Closing</t>
  </si>
  <si>
    <t xml:space="preserve">(e.g., Must Close on December 31, 2008)  </t>
  </si>
  <si>
    <r>
      <t>Feasibility/Due Diligence</t>
    </r>
    <r>
      <rPr>
        <i/>
        <sz val="10"/>
        <rFont val="Arial"/>
        <family val="2"/>
      </rPr>
      <t xml:space="preserve"> </t>
    </r>
  </si>
  <si>
    <t>Site survey</t>
  </si>
  <si>
    <t>(e.g., Completed on schedule)</t>
  </si>
  <si>
    <t>Market study</t>
  </si>
  <si>
    <t>Phase I Environmental Assessment</t>
  </si>
  <si>
    <t>Phase 2 Environmental Assessment</t>
  </si>
  <si>
    <t>SEPA</t>
  </si>
  <si>
    <t>NEPA Clearance</t>
  </si>
  <si>
    <t>Choice Limiting Actions Clearance</t>
  </si>
  <si>
    <t xml:space="preserve">Capital needs assessment </t>
  </si>
  <si>
    <t>Neighborhood notification (if required)</t>
  </si>
  <si>
    <t>Relocation of existing tenants</t>
  </si>
  <si>
    <t>Planning and budget</t>
  </si>
  <si>
    <t>Initiation of negotiations</t>
  </si>
  <si>
    <t>GIN's delivered to tenants</t>
  </si>
  <si>
    <t>Advisory services to tenants</t>
  </si>
  <si>
    <t>Notice of Elgibility to tenants</t>
  </si>
  <si>
    <t>Notice of Non-displacement to tenants</t>
  </si>
  <si>
    <t>90 day notice to tenants</t>
  </si>
  <si>
    <t>Tenant move out</t>
  </si>
  <si>
    <t xml:space="preserve">Financing </t>
  </si>
  <si>
    <t>Appraisal</t>
  </si>
  <si>
    <t>Financing</t>
  </si>
  <si>
    <t>Financial underwriting</t>
  </si>
  <si>
    <t>Application for funding (specify source):</t>
  </si>
  <si>
    <t>Application for Service funding</t>
  </si>
  <si>
    <t>Construction cost estimate</t>
  </si>
  <si>
    <t>Lender selection</t>
  </si>
  <si>
    <t>Funding for services awarded</t>
  </si>
  <si>
    <t>Award date for funding source (specify):</t>
  </si>
  <si>
    <t>Capital Finance Closing</t>
  </si>
  <si>
    <t>Permanent Financing Conversion</t>
  </si>
  <si>
    <t xml:space="preserve">Design/Permitting </t>
  </si>
  <si>
    <t>Preliminary drawings completed</t>
  </si>
  <si>
    <t>Zoning approval</t>
  </si>
  <si>
    <t>Site plan approval</t>
  </si>
  <si>
    <t>Building permit application submitted</t>
  </si>
  <si>
    <t>Building permits issued</t>
  </si>
  <si>
    <t>Submit Evergreen Project Plan</t>
  </si>
  <si>
    <t>Final  Plans and Specs Completed</t>
  </si>
  <si>
    <t xml:space="preserve">Construction </t>
  </si>
  <si>
    <t>Selection of general contractor</t>
  </si>
  <si>
    <t>Begin Construction</t>
  </si>
  <si>
    <t>Issued certificate of occupancy</t>
  </si>
  <si>
    <t xml:space="preserve">Occupancy </t>
  </si>
  <si>
    <t>Selection of management entity</t>
  </si>
  <si>
    <t>Selection of service providers</t>
  </si>
  <si>
    <t>Begin lease-up</t>
  </si>
  <si>
    <t>100% lease-up</t>
  </si>
  <si>
    <t>Placed in service - 1st Building</t>
  </si>
  <si>
    <t>Placed in service - Last Building</t>
  </si>
  <si>
    <t>Evergreen Sustainable Development Standard Occupancy Manual Approval</t>
  </si>
  <si>
    <t>Projected First LIHTC Year</t>
  </si>
  <si>
    <t>Service Funding Starts</t>
  </si>
  <si>
    <t>Pro Forma Date</t>
  </si>
  <si>
    <t>REVENUES</t>
  </si>
  <si>
    <t>Year 1</t>
  </si>
  <si>
    <t>Year 2</t>
  </si>
  <si>
    <t>Year 3</t>
  </si>
  <si>
    <t>Year 4</t>
  </si>
  <si>
    <t>Year 5</t>
  </si>
  <si>
    <t>Year 6</t>
  </si>
  <si>
    <t>Year 7</t>
  </si>
  <si>
    <t>Year 8</t>
  </si>
  <si>
    <t>Year 9</t>
  </si>
  <si>
    <t>Year 10</t>
  </si>
  <si>
    <t>Year 11</t>
  </si>
  <si>
    <t>Year 12</t>
  </si>
  <si>
    <t>Year 13</t>
  </si>
  <si>
    <t>Year 14</t>
  </si>
  <si>
    <t>Year 15</t>
  </si>
  <si>
    <t xml:space="preserve">Residential Income </t>
  </si>
  <si>
    <t>Escalator</t>
  </si>
  <si>
    <t>Gross Tenant Paid Rental Income</t>
  </si>
  <si>
    <t>Gross Rental PHA/HUD/USDA Subsidy</t>
  </si>
  <si>
    <t>Gross Rental Subsidy Income</t>
  </si>
  <si>
    <t>Gross Annual Operating Subsidy Sources</t>
  </si>
  <si>
    <t>Other Sources:</t>
  </si>
  <si>
    <t>Total Residential Income</t>
  </si>
  <si>
    <t>=</t>
  </si>
  <si>
    <t>Total Annual Service Funding</t>
  </si>
  <si>
    <t>Total Non-Residential Income</t>
  </si>
  <si>
    <t>TOTAL PROJECT INCOME</t>
  </si>
  <si>
    <t>Annual %</t>
  </si>
  <si>
    <t>Less Annual Residential Vacancy</t>
  </si>
  <si>
    <t xml:space="preserve">Less Annual Non-Residential Vacancy </t>
  </si>
  <si>
    <t>EFFECTIVE GROSS INCOME (EGI)</t>
  </si>
  <si>
    <t>EXPENSES (enter on Page 2)</t>
  </si>
  <si>
    <t>NET OPERATING INCOME (EGI - Total Expenses)</t>
  </si>
  <si>
    <t>DEBT SERVICE</t>
  </si>
  <si>
    <t>Hard Debt</t>
  </si>
  <si>
    <t>Loan Amount</t>
  </si>
  <si>
    <t>Lender 1</t>
  </si>
  <si>
    <t>Lender 2</t>
  </si>
  <si>
    <t>Non-Residential Lender</t>
  </si>
  <si>
    <t>Total Hard Debt Service</t>
  </si>
  <si>
    <t>Debt Coverage Ratio (Hard Debt)</t>
  </si>
  <si>
    <t>Cash Flow</t>
  </si>
  <si>
    <t>Soft Debt</t>
  </si>
  <si>
    <t>Lender 4</t>
  </si>
  <si>
    <t>Lender 5</t>
  </si>
  <si>
    <t>Lender 6</t>
  </si>
  <si>
    <t>Total Soft Debt Service</t>
  </si>
  <si>
    <t>Overall Debt Coverage Ratio</t>
  </si>
  <si>
    <t>Overall Cash Flow</t>
  </si>
  <si>
    <t>Form 8E: Operating Pro Forma (Page 2)</t>
  </si>
  <si>
    <t xml:space="preserve">Operating Expenses- </t>
  </si>
  <si>
    <t>Expenses Per Unit (Y1)</t>
  </si>
  <si>
    <t>Management - On-site</t>
  </si>
  <si>
    <t>Management - Off-site</t>
  </si>
  <si>
    <t>Accounting</t>
  </si>
  <si>
    <t>Legal Services</t>
  </si>
  <si>
    <t>Insurance</t>
  </si>
  <si>
    <t>Real Estate Taxes</t>
  </si>
  <si>
    <t>Marketing</t>
  </si>
  <si>
    <t>Security</t>
  </si>
  <si>
    <t xml:space="preserve">Maintenance and janitorial </t>
  </si>
  <si>
    <t>Decorating/Turnover</t>
  </si>
  <si>
    <t>Contract Repairs</t>
  </si>
  <si>
    <t>Landscaping</t>
  </si>
  <si>
    <t>Pest Control</t>
  </si>
  <si>
    <t>Fire Safety</t>
  </si>
  <si>
    <t>Elevator</t>
  </si>
  <si>
    <t>Water &amp; Sewer</t>
  </si>
  <si>
    <t>Garbage Removal</t>
  </si>
  <si>
    <t>Electric</t>
  </si>
  <si>
    <t>Oil/Gas/Other</t>
  </si>
  <si>
    <t>Telephone</t>
  </si>
  <si>
    <t>Total Residential Operating Expenses</t>
  </si>
  <si>
    <t>Replacement Reserve</t>
  </si>
  <si>
    <t>Operating Reserve</t>
  </si>
  <si>
    <t>Total Reserves</t>
  </si>
  <si>
    <t xml:space="preserve">Service Expenses </t>
  </si>
  <si>
    <t>Non-Residential Expenses</t>
  </si>
  <si>
    <t>TOTAL PROJECT EXPENSES</t>
  </si>
  <si>
    <t>Additional Comments:</t>
  </si>
  <si>
    <t>Project Name:</t>
  </si>
  <si>
    <t>Project Sponsor:</t>
  </si>
  <si>
    <t>Site Name/ID:</t>
  </si>
  <si>
    <t>Information Current As of Date:</t>
  </si>
  <si>
    <t>Form 8D-U: Operating Pro Forma Update</t>
  </si>
  <si>
    <t>Form 5-U: Project Schedule Update</t>
  </si>
  <si>
    <t>Information being updated:</t>
  </si>
  <si>
    <t>Project Schedule</t>
  </si>
  <si>
    <t>Development Budget</t>
  </si>
  <si>
    <t>Pro Forma</t>
  </si>
  <si>
    <t>Form 1-U: Update Summary</t>
  </si>
  <si>
    <t>Form 6A-U: Development Budget Update</t>
  </si>
  <si>
    <t>Development Budget Details</t>
  </si>
  <si>
    <t>Form 6C: LIHTC Budget (Basis Calculation)</t>
  </si>
  <si>
    <t>Total Residential Project Cost</t>
  </si>
  <si>
    <t>Eligible Basis</t>
  </si>
  <si>
    <t>Acquisition</t>
  </si>
  <si>
    <t>New Construction / Rehab</t>
  </si>
  <si>
    <t>Environmental Abatement (Building)</t>
  </si>
  <si>
    <t>Environmental Abatement (Land)</t>
  </si>
  <si>
    <t>Project Management / Dev Consultant Fees</t>
  </si>
  <si>
    <t>TOTALS:</t>
  </si>
  <si>
    <r>
      <rPr>
        <i/>
        <sz val="9"/>
        <rFont val="Arial"/>
        <family val="2"/>
      </rPr>
      <t>Italicized items</t>
    </r>
    <r>
      <rPr>
        <sz val="9"/>
        <rFont val="Arial"/>
        <family val="2"/>
      </rPr>
      <t xml:space="preserve"> are considered Intermediary Costs or Capitalized Reserves and may not be included in Eligible Basis or in the Total Project Costs for the purposes of calculating the Maximum Developer Fees.</t>
    </r>
  </si>
  <si>
    <t>Form 6D: LIHTC Calculation</t>
  </si>
  <si>
    <t>130% Eligible Basis "Boost"</t>
  </si>
  <si>
    <t>Is project located in a DDA, QCT, an eligible Rural Area as defined in LIHTC Policies or has it been approved for the 130% basis boost by the Commission?</t>
  </si>
  <si>
    <t>New Construction/ Rehab</t>
  </si>
  <si>
    <t>Eligible Basis Credit Calculation</t>
  </si>
  <si>
    <t>Total Eligible Basis</t>
  </si>
  <si>
    <t>Less Federal Grants and/or below-market Federal Loans</t>
  </si>
  <si>
    <t>Less non-qualified, non-recourse financing</t>
  </si>
  <si>
    <t>Less costs of non-qualifying Units of higher quality or excess costs of non-qualifying Units</t>
  </si>
  <si>
    <t>Less Historic Rehabilitation Tax Credit (Residential Portion only)</t>
  </si>
  <si>
    <t>Adjusted Eligible Basis</t>
  </si>
  <si>
    <t>* DDA, QCT, Rural Area or Commission Approved Adjustment (100% or 130%)</t>
  </si>
  <si>
    <t>* Applicable Fraction (lesser of Project's Unit Fraction or Floor Space Fraction)</t>
  </si>
  <si>
    <t>Qualified Basis</t>
  </si>
  <si>
    <t>* Applicable Tax Credit Percentage</t>
  </si>
  <si>
    <t>Maximum Annual Credit Amount based on Qualified Basis</t>
  </si>
  <si>
    <r>
      <t xml:space="preserve">Total Maximum Annual Credit Amount based on Qualified Basis </t>
    </r>
    <r>
      <rPr>
        <b/>
        <sz val="8"/>
        <color indexed="8"/>
        <rFont val="Calibri"/>
        <family val="2"/>
        <scheme val="minor"/>
      </rPr>
      <t>(Acquisition and Rehab/NC Credit)</t>
    </r>
  </si>
  <si>
    <t>Equity Gap Calculation</t>
  </si>
  <si>
    <r>
      <t xml:space="preserve">Total Residential Project Costs </t>
    </r>
    <r>
      <rPr>
        <i/>
        <sz val="8"/>
        <color indexed="8"/>
        <rFont val="Calibri"/>
        <family val="2"/>
        <scheme val="minor"/>
      </rPr>
      <t>(from Form 6A)</t>
    </r>
  </si>
  <si>
    <t>Equity Gap</t>
  </si>
  <si>
    <t>Divided by Tax Credit Factor (based on projected market pricing)</t>
  </si>
  <si>
    <t>Divided by 10 Years</t>
  </si>
  <si>
    <t>Maximum Annual Credit Amount based on Equity Gap</t>
  </si>
  <si>
    <t>Is Project located in King County or approved for a Basis Boost?</t>
  </si>
  <si>
    <t>Maximum Credit per Low-Income Housing Unit Calculation</t>
  </si>
  <si>
    <t xml:space="preserve">Number of Low Income Housing Units </t>
  </si>
  <si>
    <t>* 2016 Maximum Annual Credit Per Low-Income Unit Limit</t>
  </si>
  <si>
    <t>Maximum Annual Credit Per Low-Income Housing Unit</t>
  </si>
  <si>
    <t>Maximum Annual Credit Requested</t>
  </si>
  <si>
    <t>Expected LIHTC Equity</t>
  </si>
  <si>
    <t>Less Total  non-LIHTC Residential Sources (enter as a negative)</t>
  </si>
  <si>
    <t>Contract Number:</t>
  </si>
  <si>
    <t>Select…</t>
  </si>
  <si>
    <t>LIHTC Calculation</t>
  </si>
  <si>
    <t>LIHTC Budget (Basis Calculation)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</si>
</sst>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
    <numFmt numFmtId="166" formatCode="_(&quot;$&quot;* #,##0.00_);_(&quot;$&quot;* \(#,##0.00\);_(&quot;$&quot;* &quot;-&quot;_);_(@_)"/>
    <numFmt numFmtId="167" formatCode="0;\-0;;@"/>
    <numFmt numFmtId="168" formatCode="#,##0.0%"/>
  </numFmts>
  <fonts count="52" x14ac:knownFonts="1">
    <font>
      <sz val="11"/>
      <color theme="1"/>
      <name val="Calibri"/>
      <family val="2"/>
      <scheme val="minor"/>
    </font>
    <font>
      <sz val="8"/>
      <name val="Verdana"/>
      <family val="2"/>
    </font>
    <font>
      <sz val="10"/>
      <name val="Arial"/>
      <family val="2"/>
    </font>
    <font>
      <b/>
      <sz val="12"/>
      <name val="Verdana"/>
      <family val="2"/>
    </font>
    <font>
      <b/>
      <sz val="14"/>
      <name val="Calibri"/>
      <family val="2"/>
      <scheme val="minor"/>
    </font>
    <font>
      <b/>
      <sz val="11"/>
      <name val="Calibri"/>
      <family val="2"/>
      <scheme val="minor"/>
    </font>
    <font>
      <sz val="11"/>
      <name val="Calibri"/>
      <family val="2"/>
      <scheme val="minor"/>
    </font>
    <font>
      <b/>
      <sz val="8"/>
      <name val="Verdana"/>
      <family val="2"/>
    </font>
    <font>
      <b/>
      <sz val="10"/>
      <name val="Verdana"/>
      <family val="2"/>
    </font>
    <font>
      <b/>
      <sz val="10"/>
      <name val="Calibri"/>
      <family val="2"/>
      <scheme val="minor"/>
    </font>
    <font>
      <b/>
      <i/>
      <sz val="8"/>
      <name val="Verdana"/>
      <family val="2"/>
    </font>
    <font>
      <sz val="8"/>
      <name val="Calibri"/>
      <family val="2"/>
      <scheme val="minor"/>
    </font>
    <font>
      <i/>
      <sz val="8"/>
      <name val="Verdana"/>
      <family val="2"/>
    </font>
    <font>
      <b/>
      <sz val="8"/>
      <color rgb="FFFF0000"/>
      <name val="Calibri"/>
      <family val="2"/>
      <scheme val="minor"/>
    </font>
    <font>
      <sz val="10"/>
      <name val="Calibri"/>
      <family val="2"/>
      <scheme val="minor"/>
    </font>
    <font>
      <b/>
      <sz val="11"/>
      <color rgb="FFFF0000"/>
      <name val="Calibri"/>
      <family val="2"/>
      <scheme val="minor"/>
    </font>
    <font>
      <b/>
      <sz val="12"/>
      <color rgb="FFFF0000"/>
      <name val="Arial"/>
      <family val="2"/>
    </font>
    <font>
      <sz val="8"/>
      <name val="Arial"/>
      <family val="2"/>
    </font>
    <font>
      <b/>
      <sz val="10"/>
      <name val="Arial"/>
      <family val="2"/>
    </font>
    <font>
      <b/>
      <sz val="8"/>
      <color indexed="60"/>
      <name val="Verdana"/>
      <family val="2"/>
    </font>
    <font>
      <b/>
      <sz val="8"/>
      <name val="Arial"/>
      <family val="2"/>
    </font>
    <font>
      <b/>
      <sz val="8"/>
      <name val="Calibri"/>
      <family val="2"/>
      <scheme val="minor"/>
    </font>
    <font>
      <sz val="8"/>
      <name val="Times New Roman"/>
      <family val="1"/>
    </font>
    <font>
      <b/>
      <sz val="11"/>
      <color theme="1"/>
      <name val="Calibri"/>
      <family val="2"/>
      <scheme val="minor"/>
    </font>
    <font>
      <sz val="10"/>
      <name val="Arial Black"/>
      <family val="2"/>
    </font>
    <font>
      <sz val="9"/>
      <name val="Arial"/>
      <family val="2"/>
    </font>
    <font>
      <b/>
      <sz val="10"/>
      <color indexed="8"/>
      <name val="Arial"/>
      <family val="2"/>
    </font>
    <font>
      <i/>
      <sz val="10"/>
      <name val="Arial"/>
      <family val="2"/>
    </font>
    <font>
      <sz val="9"/>
      <name val="Calibri"/>
      <family val="2"/>
      <scheme val="minor"/>
    </font>
    <font>
      <b/>
      <sz val="9"/>
      <color indexed="8"/>
      <name val="Calibri"/>
      <family val="2"/>
      <scheme val="minor"/>
    </font>
    <font>
      <b/>
      <i/>
      <sz val="10"/>
      <name val="Calibri"/>
      <family val="2"/>
      <scheme val="minor"/>
    </font>
    <font>
      <b/>
      <sz val="9"/>
      <name val="Calibri"/>
      <family val="2"/>
      <scheme val="minor"/>
    </font>
    <font>
      <b/>
      <i/>
      <sz val="9"/>
      <name val="Calibri"/>
      <family val="2"/>
      <scheme val="minor"/>
    </font>
    <font>
      <i/>
      <sz val="9"/>
      <name val="Calibri"/>
      <family val="2"/>
      <scheme val="minor"/>
    </font>
    <font>
      <b/>
      <sz val="9"/>
      <color indexed="10"/>
      <name val="Calibri"/>
      <family val="2"/>
      <scheme val="minor"/>
    </font>
    <font>
      <b/>
      <i/>
      <sz val="11"/>
      <name val="Calibri"/>
      <family val="2"/>
      <scheme val="minor"/>
    </font>
    <font>
      <sz val="9"/>
      <color indexed="8"/>
      <name val="Calibri"/>
      <family val="2"/>
      <scheme val="minor"/>
    </font>
    <font>
      <i/>
      <sz val="9"/>
      <color indexed="8"/>
      <name val="Calibri"/>
      <family val="2"/>
      <scheme val="minor"/>
    </font>
    <font>
      <sz val="14"/>
      <name val="Calibri"/>
      <family val="2"/>
      <scheme val="minor"/>
    </font>
    <font>
      <b/>
      <sz val="12"/>
      <name val="Calibri"/>
      <family val="2"/>
      <scheme val="minor"/>
    </font>
    <font>
      <sz val="10"/>
      <name val="Verdana"/>
      <family val="2"/>
    </font>
    <font>
      <b/>
      <sz val="8"/>
      <color rgb="FFFF0000"/>
      <name val="Verdana"/>
      <family val="2"/>
    </font>
    <font>
      <i/>
      <sz val="9"/>
      <name val="Arial"/>
      <family val="2"/>
    </font>
    <font>
      <sz val="11"/>
      <color indexed="8"/>
      <name val="Calibri"/>
      <family val="2"/>
      <scheme val="minor"/>
    </font>
    <font>
      <b/>
      <sz val="14"/>
      <color indexed="8"/>
      <name val="Calibri"/>
      <family val="2"/>
      <scheme val="minor"/>
    </font>
    <font>
      <b/>
      <sz val="11"/>
      <color indexed="8"/>
      <name val="Calibri"/>
      <family val="2"/>
      <scheme val="minor"/>
    </font>
    <font>
      <b/>
      <i/>
      <sz val="11"/>
      <color indexed="8"/>
      <name val="Calibri"/>
      <family val="2"/>
      <scheme val="minor"/>
    </font>
    <font>
      <b/>
      <sz val="8"/>
      <color indexed="8"/>
      <name val="Calibri"/>
      <family val="2"/>
      <scheme val="minor"/>
    </font>
    <font>
      <i/>
      <sz val="8"/>
      <color indexed="8"/>
      <name val="Calibri"/>
      <family val="2"/>
      <scheme val="minor"/>
    </font>
    <font>
      <sz val="14"/>
      <color indexed="8"/>
      <name val="Calibri"/>
      <family val="2"/>
      <scheme val="minor"/>
    </font>
    <font>
      <sz val="14"/>
      <color theme="1"/>
      <name val="Calibri"/>
      <family val="2"/>
      <scheme val="minor"/>
    </font>
    <font>
      <b/>
      <sz val="8"/>
      <color theme="1"/>
      <name val="Verdana"/>
      <family val="2"/>
    </font>
  </fonts>
  <fills count="19">
    <fill>
      <patternFill patternType="none"/>
    </fill>
    <fill>
      <patternFill patternType="gray125"/>
    </fill>
    <fill>
      <patternFill patternType="solid">
        <fgColor theme="8" tint="0.79998168889431442"/>
        <bgColor indexed="64"/>
      </patternFill>
    </fill>
    <fill>
      <patternFill patternType="solid">
        <fgColor rgb="FFFFFFCC"/>
        <bgColor indexed="64"/>
      </patternFill>
    </fill>
    <fill>
      <patternFill patternType="solid">
        <fgColor theme="8" tint="0.79998168889431442"/>
        <bgColor indexed="9"/>
      </patternFill>
    </fill>
    <fill>
      <patternFill patternType="solid">
        <fgColor rgb="FFCCFFCC"/>
        <bgColor indexed="64"/>
      </patternFill>
    </fill>
    <fill>
      <patternFill patternType="solid">
        <fgColor rgb="FFC00000"/>
        <bgColor indexed="64"/>
      </patternFill>
    </fill>
    <fill>
      <patternFill patternType="solid">
        <fgColor theme="9" tint="0.59999389629810485"/>
        <bgColor indexed="64"/>
      </patternFill>
    </fill>
    <fill>
      <patternFill patternType="solid">
        <fgColor theme="0"/>
        <bgColor indexed="64"/>
      </patternFill>
    </fill>
    <fill>
      <patternFill patternType="solid">
        <fgColor rgb="FFFFFF99"/>
        <bgColor indexed="9"/>
      </patternFill>
    </fill>
    <fill>
      <patternFill patternType="solid">
        <fgColor rgb="FFFFFFCC"/>
        <bgColor indexed="9"/>
      </patternFill>
    </fill>
    <fill>
      <patternFill patternType="mediumGray">
        <fgColor theme="1"/>
        <bgColor theme="0" tint="-0.499984740745262"/>
      </patternFill>
    </fill>
    <fill>
      <patternFill patternType="solid">
        <fgColor theme="0" tint="-0.499984740745262"/>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theme="8" tint="0.59999389629810485"/>
        <bgColor indexed="64"/>
      </patternFill>
    </fill>
    <fill>
      <patternFill patternType="darkTrellis">
        <fgColor auto="1"/>
        <bgColor auto="1"/>
      </patternFill>
    </fill>
    <fill>
      <patternFill patternType="darkTrellis">
        <bgColor auto="1"/>
      </patternFill>
    </fill>
    <fill>
      <patternFill patternType="solid">
        <fgColor theme="0"/>
        <bgColor indexed="9"/>
      </patternFill>
    </fill>
  </fills>
  <borders count="285">
    <border>
      <left/>
      <right/>
      <top/>
      <bottom/>
      <diagonal/>
    </border>
    <border>
      <left style="medium">
        <color theme="3" tint="-0.499984740745262"/>
      </left>
      <right/>
      <top style="medium">
        <color theme="3" tint="-0.499984740745262"/>
      </top>
      <bottom/>
      <diagonal/>
    </border>
    <border>
      <left/>
      <right/>
      <top style="medium">
        <color theme="3" tint="-0.499984740745262"/>
      </top>
      <bottom/>
      <diagonal/>
    </border>
    <border>
      <left/>
      <right style="medium">
        <color theme="3" tint="-0.499984740745262"/>
      </right>
      <top style="medium">
        <color theme="3" tint="-0.499984740745262"/>
      </top>
      <bottom/>
      <diagonal/>
    </border>
    <border>
      <left style="medium">
        <color theme="3" tint="-0.499984740745262"/>
      </left>
      <right/>
      <top/>
      <bottom/>
      <diagonal/>
    </border>
    <border>
      <left/>
      <right style="medium">
        <color theme="3" tint="-0.499984740745262"/>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auto="1"/>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theme="0" tint="-0.2499465926084170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theme="0" tint="-0.24994659260841701"/>
      </right>
      <top style="thin">
        <color indexed="64"/>
      </top>
      <bottom style="medium">
        <color indexed="64"/>
      </bottom>
      <diagonal/>
    </border>
    <border>
      <left style="thin">
        <color indexed="64"/>
      </left>
      <right/>
      <top style="thin">
        <color indexed="64"/>
      </top>
      <bottom style="medium">
        <color indexed="64"/>
      </bottom>
      <diagonal/>
    </border>
    <border>
      <left style="thin">
        <color theme="0" tint="-0.14996795556505021"/>
      </left>
      <right/>
      <top style="thin">
        <color indexed="64"/>
      </top>
      <bottom style="medium">
        <color indexed="64"/>
      </bottom>
      <diagonal/>
    </border>
    <border>
      <left style="thin">
        <color theme="0" tint="-0.14996795556505021"/>
      </left>
      <right/>
      <top style="thin">
        <color theme="0" tint="-0.14993743705557422"/>
      </top>
      <bottom style="medium">
        <color indexed="64"/>
      </bottom>
      <diagonal/>
    </border>
    <border>
      <left/>
      <right/>
      <top style="thin">
        <color indexed="64"/>
      </top>
      <bottom style="medium">
        <color indexed="64"/>
      </bottom>
      <diagonal/>
    </border>
    <border>
      <left style="thin">
        <color theme="0" tint="-0.14996795556505021"/>
      </left>
      <right style="medium">
        <color indexed="64"/>
      </right>
      <top style="thin">
        <color indexed="64"/>
      </top>
      <bottom style="medium">
        <color indexed="64"/>
      </bottom>
      <diagonal/>
    </border>
    <border>
      <left style="medium">
        <color theme="3" tint="-0.499984740745262"/>
      </left>
      <right/>
      <top/>
      <bottom style="medium">
        <color theme="3" tint="-0.499984740745262"/>
      </bottom>
      <diagonal/>
    </border>
    <border>
      <left/>
      <right/>
      <top/>
      <bottom style="medium">
        <color theme="3" tint="-0.499984740745262"/>
      </bottom>
      <diagonal/>
    </border>
    <border>
      <left/>
      <right/>
      <top style="medium">
        <color auto="1"/>
      </top>
      <bottom style="medium">
        <color theme="3" tint="-0.499984740745262"/>
      </bottom>
      <diagonal/>
    </border>
    <border>
      <left/>
      <right style="medium">
        <color theme="3" tint="-0.499984740745262"/>
      </right>
      <top/>
      <bottom style="medium">
        <color theme="3" tint="-0.499984740745262"/>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thin">
        <color theme="0" tint="-0.24994659260841701"/>
      </left>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theme="3" tint="-0.24994659260841701"/>
      </left>
      <right/>
      <top style="medium">
        <color theme="3" tint="-0.24994659260841701"/>
      </top>
      <bottom/>
      <diagonal/>
    </border>
    <border>
      <left/>
      <right/>
      <top style="medium">
        <color theme="3" tint="-0.24994659260841701"/>
      </top>
      <bottom/>
      <diagonal/>
    </border>
    <border>
      <left/>
      <right style="medium">
        <color theme="3" tint="-0.24994659260841701"/>
      </right>
      <top style="medium">
        <color theme="3" tint="-0.24994659260841701"/>
      </top>
      <bottom/>
      <diagonal/>
    </border>
    <border>
      <left style="medium">
        <color theme="3" tint="-0.24994659260841701"/>
      </left>
      <right/>
      <top/>
      <bottom/>
      <diagonal/>
    </border>
    <border>
      <left/>
      <right style="medium">
        <color theme="3" tint="-0.24994659260841701"/>
      </right>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medium">
        <color indexed="64"/>
      </bottom>
      <diagonal/>
    </border>
    <border>
      <left style="medium">
        <color theme="3" tint="-0.24994659260841701"/>
      </left>
      <right/>
      <top/>
      <bottom style="medium">
        <color theme="3" tint="-0.24994659260841701"/>
      </bottom>
      <diagonal/>
    </border>
    <border>
      <left/>
      <right/>
      <top/>
      <bottom style="medium">
        <color theme="3" tint="-0.24994659260841701"/>
      </bottom>
      <diagonal/>
    </border>
    <border>
      <left/>
      <right style="medium">
        <color theme="3" tint="-0.24994659260841701"/>
      </right>
      <top/>
      <bottom style="medium">
        <color theme="3" tint="-0.24994659260841701"/>
      </bottom>
      <diagonal/>
    </border>
    <border>
      <left style="medium">
        <color indexed="64"/>
      </left>
      <right/>
      <top style="medium">
        <color indexed="64"/>
      </top>
      <bottom style="thin">
        <color theme="3" tint="0.39994506668294322"/>
      </bottom>
      <diagonal/>
    </border>
    <border>
      <left style="thin">
        <color indexed="64"/>
      </left>
      <right/>
      <top style="medium">
        <color indexed="64"/>
      </top>
      <bottom style="thin">
        <color theme="3" tint="0.39994506668294322"/>
      </bottom>
      <diagonal/>
    </border>
    <border>
      <left/>
      <right style="medium">
        <color indexed="64"/>
      </right>
      <top style="medium">
        <color indexed="64"/>
      </top>
      <bottom style="thin">
        <color theme="3" tint="0.39994506668294322"/>
      </bottom>
      <diagonal/>
    </border>
    <border>
      <left style="medium">
        <color indexed="64"/>
      </left>
      <right/>
      <top style="thin">
        <color theme="3" tint="0.39994506668294322"/>
      </top>
      <bottom style="thin">
        <color theme="3" tint="0.39994506668294322"/>
      </bottom>
      <diagonal/>
    </border>
    <border>
      <left style="thin">
        <color indexed="64"/>
      </left>
      <right/>
      <top style="thin">
        <color theme="3" tint="0.39994506668294322"/>
      </top>
      <bottom style="thin">
        <color theme="3" tint="0.39994506668294322"/>
      </bottom>
      <diagonal/>
    </border>
    <border>
      <left/>
      <right style="medium">
        <color indexed="64"/>
      </right>
      <top style="thin">
        <color theme="3" tint="0.39994506668294322"/>
      </top>
      <bottom style="thin">
        <color theme="3" tint="0.39994506668294322"/>
      </bottom>
      <diagonal/>
    </border>
    <border>
      <left style="medium">
        <color indexed="64"/>
      </left>
      <right/>
      <top style="thin">
        <color theme="3" tint="0.39994506668294322"/>
      </top>
      <bottom style="medium">
        <color indexed="64"/>
      </bottom>
      <diagonal/>
    </border>
    <border>
      <left style="thin">
        <color indexed="64"/>
      </left>
      <right/>
      <top style="thin">
        <color theme="3" tint="0.39994506668294322"/>
      </top>
      <bottom style="medium">
        <color indexed="64"/>
      </bottom>
      <diagonal/>
    </border>
    <border>
      <left/>
      <right style="medium">
        <color indexed="64"/>
      </right>
      <top style="thin">
        <color theme="3" tint="0.39994506668294322"/>
      </top>
      <bottom style="medium">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auto="1"/>
      </left>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style="medium">
        <color indexed="64"/>
      </top>
      <bottom style="thin">
        <color theme="3" tint="0.39994506668294322"/>
      </bottom>
      <diagonal/>
    </border>
    <border>
      <left style="thin">
        <color theme="0" tint="-0.24994659260841701"/>
      </left>
      <right style="medium">
        <color indexed="64"/>
      </right>
      <top style="medium">
        <color indexed="64"/>
      </top>
      <bottom style="thin">
        <color theme="3" tint="0.39994506668294322"/>
      </bottom>
      <diagonal/>
    </border>
    <border>
      <left style="thin">
        <color theme="0" tint="-0.24994659260841701"/>
      </left>
      <right style="thin">
        <color theme="0" tint="-0.24994659260841701"/>
      </right>
      <top style="thin">
        <color theme="3" tint="0.39994506668294322"/>
      </top>
      <bottom style="thin">
        <color theme="3" tint="0.39994506668294322"/>
      </bottom>
      <diagonal/>
    </border>
    <border>
      <left style="thin">
        <color theme="0" tint="-0.24994659260841701"/>
      </left>
      <right style="medium">
        <color indexed="64"/>
      </right>
      <top style="thin">
        <color theme="3" tint="0.39994506668294322"/>
      </top>
      <bottom style="thin">
        <color theme="3" tint="0.39994506668294322"/>
      </bottom>
      <diagonal/>
    </border>
    <border>
      <left style="medium">
        <color theme="3" tint="-0.24994659260841701"/>
      </left>
      <right style="medium">
        <color indexed="64"/>
      </right>
      <top/>
      <bottom/>
      <diagonal/>
    </border>
    <border>
      <left style="medium">
        <color indexed="64"/>
      </left>
      <right style="medium">
        <color theme="3" tint="-0.24994659260841701"/>
      </right>
      <top/>
      <bottom/>
      <diagonal/>
    </border>
    <border>
      <left style="medium">
        <color indexed="64"/>
      </left>
      <right/>
      <top/>
      <bottom/>
      <diagonal/>
    </border>
    <border>
      <left style="thin">
        <color theme="0" tint="-0.24994659260841701"/>
      </left>
      <right/>
      <top/>
      <bottom/>
      <diagonal/>
    </border>
    <border>
      <left style="thin">
        <color theme="0" tint="-0.24994659260841701"/>
      </left>
      <right style="medium">
        <color indexed="64"/>
      </right>
      <top/>
      <bottom/>
      <diagonal/>
    </border>
    <border>
      <left style="thin">
        <color theme="0" tint="-0.24994659260841701"/>
      </left>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18"/>
      </left>
      <right/>
      <top style="medium">
        <color indexed="18"/>
      </top>
      <bottom/>
      <diagonal/>
    </border>
    <border>
      <left/>
      <right/>
      <top style="medium">
        <color indexed="18"/>
      </top>
      <bottom/>
      <diagonal/>
    </border>
    <border>
      <left/>
      <right style="medium">
        <color indexed="18"/>
      </right>
      <top style="medium">
        <color indexed="18"/>
      </top>
      <bottom/>
      <diagonal/>
    </border>
    <border>
      <left style="medium">
        <color indexed="18"/>
      </left>
      <right/>
      <top/>
      <bottom/>
      <diagonal/>
    </border>
    <border>
      <left/>
      <right style="medium">
        <color indexed="18"/>
      </right>
      <top/>
      <bottom/>
      <diagonal/>
    </border>
    <border>
      <left style="medium">
        <color indexed="64"/>
      </left>
      <right style="thin">
        <color indexed="64"/>
      </right>
      <top style="medium">
        <color indexed="64"/>
      </top>
      <bottom style="medium">
        <color indexed="64"/>
      </bottom>
      <diagonal/>
    </border>
    <border>
      <left/>
      <right/>
      <top/>
      <bottom style="thin">
        <color theme="0" tint="-0.14996795556505021"/>
      </bottom>
      <diagonal/>
    </border>
    <border>
      <left/>
      <right style="medium">
        <color indexed="64"/>
      </right>
      <top/>
      <bottom style="thin">
        <color theme="0" tint="-0.14996795556505021"/>
      </bottom>
      <diagonal/>
    </border>
    <border>
      <left style="medium">
        <color indexed="64"/>
      </left>
      <right style="medium">
        <color indexed="64"/>
      </right>
      <top style="medium">
        <color indexed="64"/>
      </top>
      <bottom style="thin">
        <color theme="3" tint="0.39994506668294322"/>
      </bottom>
      <diagonal/>
    </border>
    <border>
      <left style="medium">
        <color indexed="64"/>
      </left>
      <right style="thin">
        <color theme="0" tint="-0.14996795556505021"/>
      </right>
      <top/>
      <bottom style="thin">
        <color theme="3" tint="0.39994506668294322"/>
      </bottom>
      <diagonal/>
    </border>
    <border>
      <left style="thin">
        <color theme="0" tint="-0.14996795556505021"/>
      </left>
      <right style="thin">
        <color theme="0" tint="-0.14996795556505021"/>
      </right>
      <top/>
      <bottom style="thin">
        <color theme="3" tint="0.39994506668294322"/>
      </bottom>
      <diagonal/>
    </border>
    <border>
      <left style="thin">
        <color theme="0" tint="-0.14996795556505021"/>
      </left>
      <right style="medium">
        <color indexed="64"/>
      </right>
      <top/>
      <bottom style="thin">
        <color theme="3" tint="0.39994506668294322"/>
      </bottom>
      <diagonal/>
    </border>
    <border>
      <left/>
      <right/>
      <top style="thin">
        <color theme="0" tint="-0.14996795556505021"/>
      </top>
      <bottom style="thin">
        <color theme="0" tint="-0.14993743705557422"/>
      </bottom>
      <diagonal/>
    </border>
    <border>
      <left/>
      <right style="medium">
        <color indexed="64"/>
      </right>
      <top style="thin">
        <color theme="0" tint="-0.14996795556505021"/>
      </top>
      <bottom style="thin">
        <color theme="0" tint="-0.14993743705557422"/>
      </bottom>
      <diagonal/>
    </border>
    <border>
      <left style="medium">
        <color indexed="64"/>
      </left>
      <right style="thin">
        <color theme="0" tint="-0.14996795556505021"/>
      </right>
      <top style="thin">
        <color theme="3" tint="0.39994506668294322"/>
      </top>
      <bottom style="thin">
        <color theme="3" tint="0.39994506668294322"/>
      </bottom>
      <diagonal/>
    </border>
    <border>
      <left/>
      <right/>
      <top style="thin">
        <color theme="0" tint="-0.14993743705557422"/>
      </top>
      <bottom style="thin">
        <color theme="0" tint="-0.14990691854609822"/>
      </bottom>
      <diagonal/>
    </border>
    <border>
      <left/>
      <right style="medium">
        <color indexed="64"/>
      </right>
      <top style="thin">
        <color theme="0" tint="-0.14993743705557422"/>
      </top>
      <bottom style="thin">
        <color theme="0" tint="-0.14990691854609822"/>
      </bottom>
      <diagonal/>
    </border>
    <border>
      <left style="medium">
        <color indexed="64"/>
      </left>
      <right style="medium">
        <color indexed="64"/>
      </right>
      <top style="thin">
        <color theme="3" tint="0.39994506668294322"/>
      </top>
      <bottom style="medium">
        <color indexed="64"/>
      </bottom>
      <diagonal/>
    </border>
    <border>
      <left style="thin">
        <color theme="0" tint="-0.14996795556505021"/>
      </left>
      <right style="thin">
        <color theme="0" tint="-0.14996795556505021"/>
      </right>
      <top style="thin">
        <color theme="3" tint="0.39994506668294322"/>
      </top>
      <bottom style="thin">
        <color theme="3" tint="0.39994506668294322"/>
      </bottom>
      <diagonal/>
    </border>
    <border>
      <left style="thin">
        <color theme="0" tint="-0.14996795556505021"/>
      </left>
      <right style="medium">
        <color indexed="64"/>
      </right>
      <top style="thin">
        <color theme="3" tint="0.39994506668294322"/>
      </top>
      <bottom style="thin">
        <color theme="3" tint="0.39994506668294322"/>
      </bottom>
      <diagonal/>
    </border>
    <border>
      <left/>
      <right/>
      <top/>
      <bottom style="thin">
        <color theme="0" tint="-0.24994659260841701"/>
      </bottom>
      <diagonal/>
    </border>
    <border>
      <left style="medium">
        <color indexed="64"/>
      </left>
      <right style="thin">
        <color theme="0" tint="-0.14996795556505021"/>
      </right>
      <top style="thin">
        <color theme="3" tint="0.39994506668294322"/>
      </top>
      <bottom style="thin">
        <color theme="0" tint="-0.14996795556505021"/>
      </bottom>
      <diagonal/>
    </border>
    <border>
      <left style="thin">
        <color theme="0" tint="-0.14996795556505021"/>
      </left>
      <right style="thin">
        <color theme="0" tint="-0.14996795556505021"/>
      </right>
      <top style="thin">
        <color theme="3" tint="0.39994506668294322"/>
      </top>
      <bottom style="thin">
        <color theme="0" tint="-0.14996795556505021"/>
      </bottom>
      <diagonal/>
    </border>
    <border>
      <left style="thin">
        <color theme="0" tint="-0.14996795556505021"/>
      </left>
      <right style="medium">
        <color indexed="64"/>
      </right>
      <top style="thin">
        <color theme="3" tint="0.39994506668294322"/>
      </top>
      <bottom style="thin">
        <color theme="0" tint="-0.14996795556505021"/>
      </bottom>
      <diagonal/>
    </border>
    <border>
      <left/>
      <right style="medium">
        <color indexed="64"/>
      </right>
      <top style="thin">
        <color theme="0" tint="-0.24994659260841701"/>
      </top>
      <bottom/>
      <diagonal/>
    </border>
    <border>
      <left style="medium">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indexed="64"/>
      </right>
      <top/>
      <bottom style="thin">
        <color theme="0" tint="-0.14996795556505021"/>
      </bottom>
      <diagonal/>
    </border>
    <border>
      <left/>
      <right/>
      <top style="thin">
        <color indexed="64"/>
      </top>
      <bottom style="thin">
        <color theme="3" tint="0.39994506668294322"/>
      </bottom>
      <diagonal/>
    </border>
    <border>
      <left/>
      <right style="medium">
        <color indexed="64"/>
      </right>
      <top style="thin">
        <color indexed="64"/>
      </top>
      <bottom style="thin">
        <color theme="3" tint="0.39994506668294322"/>
      </bottom>
      <diagonal/>
    </border>
    <border>
      <left/>
      <right style="thin">
        <color theme="0" tint="-0.14996795556505021"/>
      </right>
      <top style="thin">
        <color theme="0" tint="-0.14996795556505021"/>
      </top>
      <bottom style="thin">
        <color theme="3" tint="0.39994506668294322"/>
      </bottom>
      <diagonal/>
    </border>
    <border>
      <left style="thin">
        <color theme="0" tint="-0.14996795556505021"/>
      </left>
      <right style="thin">
        <color theme="0" tint="-0.14996795556505021"/>
      </right>
      <top style="thin">
        <color theme="0" tint="-0.14996795556505021"/>
      </top>
      <bottom style="thin">
        <color theme="3" tint="0.39994506668294322"/>
      </bottom>
      <diagonal/>
    </border>
    <border>
      <left style="thin">
        <color theme="0" tint="-0.14996795556505021"/>
      </left>
      <right style="medium">
        <color indexed="64"/>
      </right>
      <top style="thin">
        <color theme="0" tint="-0.14996795556505021"/>
      </top>
      <bottom style="thin">
        <color theme="3" tint="0.39994506668294322"/>
      </bottom>
      <diagonal/>
    </border>
    <border>
      <left/>
      <right/>
      <top style="thin">
        <color theme="3" tint="0.39994506668294322"/>
      </top>
      <bottom style="thin">
        <color indexed="64"/>
      </bottom>
      <diagonal/>
    </border>
    <border>
      <left/>
      <right style="medium">
        <color indexed="64"/>
      </right>
      <top style="thin">
        <color theme="3" tint="0.39994506668294322"/>
      </top>
      <bottom style="thin">
        <color indexed="64"/>
      </bottom>
      <diagonal/>
    </border>
    <border>
      <left/>
      <right style="thin">
        <color theme="0" tint="-0.14996795556505021"/>
      </right>
      <top style="thin">
        <color theme="3" tint="0.39994506668294322"/>
      </top>
      <bottom style="thin">
        <color indexed="64"/>
      </bottom>
      <diagonal/>
    </border>
    <border>
      <left style="thin">
        <color theme="0" tint="-0.14996795556505021"/>
      </left>
      <right style="thin">
        <color theme="0" tint="-0.14996795556505021"/>
      </right>
      <top style="thin">
        <color theme="3" tint="0.39994506668294322"/>
      </top>
      <bottom style="thin">
        <color indexed="64"/>
      </bottom>
      <diagonal/>
    </border>
    <border>
      <left style="thin">
        <color theme="0" tint="-0.14996795556505021"/>
      </left>
      <right style="medium">
        <color indexed="64"/>
      </right>
      <top style="thin">
        <color theme="3" tint="0.39994506668294322"/>
      </top>
      <bottom style="thin">
        <color indexed="64"/>
      </bottom>
      <diagonal/>
    </border>
    <border>
      <left style="medium">
        <color indexed="64"/>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medium">
        <color indexed="64"/>
      </right>
      <top style="thin">
        <color indexed="64"/>
      </top>
      <bottom/>
      <diagonal/>
    </border>
    <border>
      <left style="thin">
        <color theme="0" tint="-0.14996795556505021"/>
      </left>
      <right style="thin">
        <color theme="0" tint="-0.14996795556505021"/>
      </right>
      <top/>
      <bottom/>
      <diagonal/>
    </border>
    <border>
      <left style="thin">
        <color theme="0" tint="-0.14996795556505021"/>
      </left>
      <right style="medium">
        <color indexed="64"/>
      </right>
      <top/>
      <bottom/>
      <diagonal/>
    </border>
    <border>
      <left/>
      <right/>
      <top/>
      <bottom style="double">
        <color indexed="64"/>
      </bottom>
      <diagonal/>
    </border>
    <border>
      <left/>
      <right style="medium">
        <color indexed="64"/>
      </right>
      <top/>
      <bottom style="double">
        <color indexed="64"/>
      </bottom>
      <diagonal/>
    </border>
    <border>
      <left style="medium">
        <color indexed="64"/>
      </left>
      <right style="thin">
        <color theme="0" tint="-0.14996795556505021"/>
      </right>
      <top/>
      <bottom style="double">
        <color indexed="64"/>
      </bottom>
      <diagonal/>
    </border>
    <border>
      <left style="thin">
        <color theme="0" tint="-0.14996795556505021"/>
      </left>
      <right style="thin">
        <color theme="0" tint="-0.14996795556505021"/>
      </right>
      <top/>
      <bottom style="double">
        <color indexed="64"/>
      </bottom>
      <diagonal/>
    </border>
    <border>
      <left style="thin">
        <color theme="0" tint="-0.14996795556505021"/>
      </left>
      <right style="medium">
        <color indexed="64"/>
      </right>
      <top/>
      <bottom style="double">
        <color indexed="64"/>
      </bottom>
      <diagonal/>
    </border>
    <border>
      <left style="medium">
        <color indexed="64"/>
      </left>
      <right style="thin">
        <color theme="0" tint="-0.14996795556505021"/>
      </right>
      <top/>
      <bottom/>
      <diagonal/>
    </border>
    <border>
      <left/>
      <right style="medium">
        <color indexed="64"/>
      </right>
      <top/>
      <bottom style="thin">
        <color theme="0" tint="-0.24994659260841701"/>
      </bottom>
      <diagonal/>
    </border>
    <border>
      <left style="medium">
        <color indexed="64"/>
      </left>
      <right style="thin">
        <color theme="0" tint="-0.24994659260841701"/>
      </right>
      <top/>
      <bottom style="thin">
        <color theme="3" tint="0.39994506668294322"/>
      </bottom>
      <diagonal/>
    </border>
    <border>
      <left style="thin">
        <color theme="0" tint="-0.24994659260841701"/>
      </left>
      <right style="thin">
        <color theme="0" tint="-0.24994659260841701"/>
      </right>
      <top/>
      <bottom style="thin">
        <color theme="3" tint="0.39994506668294322"/>
      </bottom>
      <diagonal/>
    </border>
    <border>
      <left style="thin">
        <color theme="0" tint="-0.24994659260841701"/>
      </left>
      <right style="medium">
        <color indexed="64"/>
      </right>
      <top/>
      <bottom style="thin">
        <color theme="3" tint="0.39994506668294322"/>
      </bottom>
      <diagonal/>
    </border>
    <border>
      <left/>
      <right style="medium">
        <color indexed="64"/>
      </right>
      <top style="thin">
        <color theme="0" tint="-0.24994659260841701"/>
      </top>
      <bottom style="double">
        <color indexed="64"/>
      </bottom>
      <diagonal/>
    </border>
    <border>
      <left style="medium">
        <color indexed="64"/>
      </left>
      <right style="medium">
        <color indexed="64"/>
      </right>
      <top style="thin">
        <color theme="3" tint="0.39994506668294322"/>
      </top>
      <bottom style="double">
        <color indexed="64"/>
      </bottom>
      <diagonal/>
    </border>
    <border>
      <left style="medium">
        <color indexed="64"/>
      </left>
      <right style="thin">
        <color theme="0" tint="-0.24994659260841701"/>
      </right>
      <top style="thin">
        <color theme="3" tint="0.39994506668294322"/>
      </top>
      <bottom style="double">
        <color indexed="64"/>
      </bottom>
      <diagonal/>
    </border>
    <border>
      <left style="thin">
        <color theme="0" tint="-0.24994659260841701"/>
      </left>
      <right style="thin">
        <color theme="0" tint="-0.24994659260841701"/>
      </right>
      <top style="thin">
        <color theme="3" tint="0.39994506668294322"/>
      </top>
      <bottom style="double">
        <color indexed="64"/>
      </bottom>
      <diagonal/>
    </border>
    <border>
      <left style="thin">
        <color theme="0" tint="-0.24994659260841701"/>
      </left>
      <right style="medium">
        <color indexed="64"/>
      </right>
      <top style="thin">
        <color theme="3" tint="0.39994506668294322"/>
      </top>
      <bottom style="double">
        <color indexed="64"/>
      </bottom>
      <diagonal/>
    </border>
    <border>
      <left style="medium">
        <color indexed="64"/>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theme="3" tint="0.39994506668294322"/>
      </bottom>
      <diagonal/>
    </border>
    <border>
      <left/>
      <right style="thin">
        <color indexed="22"/>
      </right>
      <top style="medium">
        <color indexed="64"/>
      </top>
      <bottom style="thin">
        <color theme="3" tint="0.39994506668294322"/>
      </bottom>
      <diagonal/>
    </border>
    <border>
      <left style="thin">
        <color indexed="22"/>
      </left>
      <right/>
      <top style="medium">
        <color indexed="64"/>
      </top>
      <bottom style="thin">
        <color theme="3" tint="0.39994506668294322"/>
      </bottom>
      <diagonal/>
    </border>
    <border>
      <left style="medium">
        <color indexed="64"/>
      </left>
      <right style="thin">
        <color indexed="22"/>
      </right>
      <top style="medium">
        <color indexed="64"/>
      </top>
      <bottom style="thin">
        <color theme="3" tint="0.39994506668294322"/>
      </bottom>
      <diagonal/>
    </border>
    <border>
      <left style="thin">
        <color indexed="22"/>
      </left>
      <right style="thin">
        <color indexed="22"/>
      </right>
      <top style="medium">
        <color indexed="64"/>
      </top>
      <bottom style="thin">
        <color theme="3" tint="0.39994506668294322"/>
      </bottom>
      <diagonal/>
    </border>
    <border>
      <left style="thin">
        <color theme="0" tint="-0.14996795556505021"/>
      </left>
      <right style="medium">
        <color indexed="64"/>
      </right>
      <top style="medium">
        <color indexed="64"/>
      </top>
      <bottom style="thin">
        <color theme="3" tint="0.39994506668294322"/>
      </bottom>
      <diagonal/>
    </border>
    <border>
      <left/>
      <right/>
      <top style="thin">
        <color theme="3" tint="0.39994506668294322"/>
      </top>
      <bottom style="thin">
        <color theme="3" tint="0.39994506668294322"/>
      </bottom>
      <diagonal/>
    </border>
    <border>
      <left/>
      <right style="thin">
        <color indexed="22"/>
      </right>
      <top style="thin">
        <color theme="3" tint="0.39994506668294322"/>
      </top>
      <bottom style="thin">
        <color theme="3" tint="0.39994506668294322"/>
      </bottom>
      <diagonal/>
    </border>
    <border>
      <left style="thin">
        <color indexed="22"/>
      </left>
      <right/>
      <top style="thin">
        <color theme="3" tint="0.39994506668294322"/>
      </top>
      <bottom style="thin">
        <color theme="3" tint="0.39994506668294322"/>
      </bottom>
      <diagonal/>
    </border>
    <border>
      <left style="medium">
        <color indexed="64"/>
      </left>
      <right style="thin">
        <color indexed="22"/>
      </right>
      <top style="thin">
        <color theme="3" tint="0.39994506668294322"/>
      </top>
      <bottom style="thin">
        <color theme="3" tint="0.39994506668294322"/>
      </bottom>
      <diagonal/>
    </border>
    <border>
      <left style="thin">
        <color indexed="22"/>
      </left>
      <right style="thin">
        <color indexed="22"/>
      </right>
      <top style="thin">
        <color theme="3" tint="0.39994506668294322"/>
      </top>
      <bottom style="thin">
        <color theme="3" tint="0.39994506668294322"/>
      </bottom>
      <diagonal/>
    </border>
    <border>
      <left/>
      <right/>
      <top style="thin">
        <color theme="3" tint="0.39994506668294322"/>
      </top>
      <bottom style="medium">
        <color indexed="64"/>
      </bottom>
      <diagonal/>
    </border>
    <border>
      <left/>
      <right style="thin">
        <color indexed="22"/>
      </right>
      <top style="thin">
        <color theme="3" tint="0.39994506668294322"/>
      </top>
      <bottom style="medium">
        <color indexed="64"/>
      </bottom>
      <diagonal/>
    </border>
    <border>
      <left style="thin">
        <color indexed="22"/>
      </left>
      <right/>
      <top style="thin">
        <color theme="3" tint="0.39994506668294322"/>
      </top>
      <bottom style="medium">
        <color indexed="64"/>
      </bottom>
      <diagonal/>
    </border>
    <border>
      <left style="medium">
        <color indexed="64"/>
      </left>
      <right style="thin">
        <color indexed="22"/>
      </right>
      <top style="thin">
        <color theme="3" tint="0.39994506668294322"/>
      </top>
      <bottom style="medium">
        <color indexed="64"/>
      </bottom>
      <diagonal/>
    </border>
    <border>
      <left style="thin">
        <color indexed="22"/>
      </left>
      <right style="thin">
        <color indexed="22"/>
      </right>
      <top style="thin">
        <color theme="3" tint="0.39994506668294322"/>
      </top>
      <bottom style="medium">
        <color indexed="64"/>
      </bottom>
      <diagonal/>
    </border>
    <border>
      <left style="thin">
        <color theme="0" tint="-0.14996795556505021"/>
      </left>
      <right style="medium">
        <color indexed="64"/>
      </right>
      <top style="thin">
        <color theme="3" tint="0.39994506668294322"/>
      </top>
      <bottom style="medium">
        <color indexed="64"/>
      </bottom>
      <diagonal/>
    </border>
    <border>
      <left style="medium">
        <color indexed="64"/>
      </left>
      <right style="thin">
        <color indexed="22"/>
      </right>
      <top style="double">
        <color indexed="64"/>
      </top>
      <bottom style="thin">
        <color theme="3" tint="0.39994506668294322"/>
      </bottom>
      <diagonal/>
    </border>
    <border>
      <left style="thin">
        <color indexed="22"/>
      </left>
      <right style="thin">
        <color indexed="22"/>
      </right>
      <top style="double">
        <color indexed="64"/>
      </top>
      <bottom style="thin">
        <color theme="3" tint="0.39994506668294322"/>
      </bottom>
      <diagonal/>
    </border>
    <border>
      <left style="thin">
        <color indexed="22"/>
      </left>
      <right style="medium">
        <color indexed="64"/>
      </right>
      <top style="double">
        <color indexed="64"/>
      </top>
      <bottom style="thin">
        <color theme="3" tint="0.39994506668294322"/>
      </bottom>
      <diagonal/>
    </border>
    <border>
      <left style="medium">
        <color indexed="64"/>
      </left>
      <right style="thin">
        <color theme="0" tint="-0.14996795556505021"/>
      </right>
      <top style="thin">
        <color theme="3" tint="0.39994506668294322"/>
      </top>
      <bottom style="medium">
        <color auto="1"/>
      </bottom>
      <diagonal/>
    </border>
    <border>
      <left style="thin">
        <color theme="0" tint="-0.14996795556505021"/>
      </left>
      <right style="thin">
        <color theme="0" tint="-0.14996795556505021"/>
      </right>
      <top style="thin">
        <color theme="3" tint="0.39994506668294322"/>
      </top>
      <bottom style="medium">
        <color auto="1"/>
      </bottom>
      <diagonal/>
    </border>
    <border>
      <left style="medium">
        <color indexed="64"/>
      </left>
      <right style="thin">
        <color indexed="22"/>
      </right>
      <top style="thin">
        <color theme="3" tint="0.39994506668294322"/>
      </top>
      <bottom style="double">
        <color indexed="64"/>
      </bottom>
      <diagonal/>
    </border>
    <border>
      <left style="thin">
        <color indexed="22"/>
      </left>
      <right style="thin">
        <color indexed="22"/>
      </right>
      <top style="thin">
        <color theme="3" tint="0.39994506668294322"/>
      </top>
      <bottom style="double">
        <color indexed="64"/>
      </bottom>
      <diagonal/>
    </border>
    <border>
      <left style="medium">
        <color indexed="64"/>
      </left>
      <right style="thin">
        <color indexed="22"/>
      </right>
      <top style="double">
        <color indexed="64"/>
      </top>
      <bottom style="medium">
        <color indexed="64"/>
      </bottom>
      <diagonal/>
    </border>
    <border>
      <left style="thin">
        <color indexed="22"/>
      </left>
      <right style="thin">
        <color indexed="22"/>
      </right>
      <top style="double">
        <color indexed="64"/>
      </top>
      <bottom style="medium">
        <color indexed="64"/>
      </bottom>
      <diagonal/>
    </border>
    <border>
      <left style="thin">
        <color indexed="22"/>
      </left>
      <right style="medium">
        <color indexed="64"/>
      </right>
      <top style="double">
        <color indexed="64"/>
      </top>
      <bottom style="medium">
        <color indexed="64"/>
      </bottom>
      <diagonal/>
    </border>
    <border>
      <left style="medium">
        <color indexed="64"/>
      </left>
      <right style="thin">
        <color theme="0" tint="-0.24994659260841701"/>
      </right>
      <top style="medium">
        <color indexed="64"/>
      </top>
      <bottom style="thin">
        <color theme="3" tint="0.39994506668294322"/>
      </bottom>
      <diagonal/>
    </border>
    <border>
      <left style="medium">
        <color indexed="64"/>
      </left>
      <right style="thin">
        <color theme="0" tint="-0.24994659260841701"/>
      </right>
      <top style="thin">
        <color theme="3" tint="0.39994506668294322"/>
      </top>
      <bottom style="medium">
        <color indexed="64"/>
      </bottom>
      <diagonal/>
    </border>
    <border>
      <left style="thin">
        <color theme="0" tint="-0.24994659260841701"/>
      </left>
      <right style="thin">
        <color theme="0" tint="-0.24994659260841701"/>
      </right>
      <top style="thin">
        <color theme="3" tint="0.39994506668294322"/>
      </top>
      <bottom style="medium">
        <color indexed="64"/>
      </bottom>
      <diagonal/>
    </border>
    <border>
      <left style="thin">
        <color theme="0" tint="-0.24994659260841701"/>
      </left>
      <right style="medium">
        <color indexed="64"/>
      </right>
      <top style="thin">
        <color theme="3" tint="0.39994506668294322"/>
      </top>
      <bottom style="medium">
        <color indexed="64"/>
      </bottom>
      <diagonal/>
    </border>
    <border>
      <left style="medium">
        <color indexed="18"/>
      </left>
      <right/>
      <top/>
      <bottom style="medium">
        <color indexed="18"/>
      </bottom>
      <diagonal/>
    </border>
    <border>
      <left/>
      <right/>
      <top/>
      <bottom style="medium">
        <color indexed="18"/>
      </bottom>
      <diagonal/>
    </border>
    <border>
      <left/>
      <right/>
      <top style="medium">
        <color indexed="64"/>
      </top>
      <bottom style="medium">
        <color indexed="18"/>
      </bottom>
      <diagonal/>
    </border>
    <border>
      <left/>
      <right style="medium">
        <color indexed="18"/>
      </right>
      <top/>
      <bottom style="medium">
        <color indexed="18"/>
      </bottom>
      <diagonal/>
    </border>
    <border>
      <left style="medium">
        <color indexed="64"/>
      </left>
      <right style="medium">
        <color indexed="64"/>
      </right>
      <top style="medium">
        <color indexed="64"/>
      </top>
      <bottom style="medium">
        <color indexed="64"/>
      </bottom>
      <diagonal/>
    </border>
    <border>
      <left/>
      <right/>
      <top/>
      <bottom style="hair">
        <color theme="0" tint="-0.14996795556505021"/>
      </bottom>
      <diagonal/>
    </border>
    <border>
      <left style="medium">
        <color indexed="64"/>
      </left>
      <right style="thin">
        <color theme="0" tint="-0.34998626667073579"/>
      </right>
      <top style="medium">
        <color indexed="64"/>
      </top>
      <bottom style="thin">
        <color theme="3" tint="0.39994506668294322"/>
      </bottom>
      <diagonal/>
    </border>
    <border>
      <left style="thin">
        <color theme="0" tint="-0.34998626667073579"/>
      </left>
      <right style="thin">
        <color theme="0" tint="-0.34998626667073579"/>
      </right>
      <top style="medium">
        <color indexed="64"/>
      </top>
      <bottom style="thin">
        <color theme="3" tint="0.39994506668294322"/>
      </bottom>
      <diagonal/>
    </border>
    <border>
      <left style="thin">
        <color theme="0" tint="-0.34998626667073579"/>
      </left>
      <right style="medium">
        <color indexed="64"/>
      </right>
      <top style="medium">
        <color indexed="64"/>
      </top>
      <bottom style="thin">
        <color theme="3" tint="0.39994506668294322"/>
      </bottom>
      <diagonal/>
    </border>
    <border>
      <left/>
      <right/>
      <top style="hair">
        <color theme="0" tint="-0.14996795556505021"/>
      </top>
      <bottom style="hair">
        <color theme="0" tint="-0.14996795556505021"/>
      </bottom>
      <diagonal/>
    </border>
    <border>
      <left/>
      <right/>
      <top style="thin">
        <color theme="0" tint="-0.14996795556505021"/>
      </top>
      <bottom style="thin">
        <color theme="0" tint="-0.14996795556505021"/>
      </bottom>
      <diagonal/>
    </border>
    <border>
      <left style="medium">
        <color indexed="64"/>
      </left>
      <right style="medium">
        <color indexed="64"/>
      </right>
      <top style="thin">
        <color theme="3" tint="0.39994506668294322"/>
      </top>
      <bottom style="thin">
        <color theme="3" tint="0.39994506668294322"/>
      </bottom>
      <diagonal/>
    </border>
    <border>
      <left style="medium">
        <color indexed="64"/>
      </left>
      <right style="thin">
        <color theme="0" tint="-0.34998626667073579"/>
      </right>
      <top style="thin">
        <color theme="3" tint="0.39994506668294322"/>
      </top>
      <bottom style="thin">
        <color theme="3" tint="0.39994506668294322"/>
      </bottom>
      <diagonal/>
    </border>
    <border>
      <left style="thin">
        <color theme="0" tint="-0.34998626667073579"/>
      </left>
      <right style="thin">
        <color theme="0" tint="-0.34998626667073579"/>
      </right>
      <top style="thin">
        <color theme="3" tint="0.39994506668294322"/>
      </top>
      <bottom style="thin">
        <color theme="3" tint="0.39994506668294322"/>
      </bottom>
      <diagonal/>
    </border>
    <border>
      <left style="thin">
        <color theme="0" tint="-0.34998626667073579"/>
      </left>
      <right style="medium">
        <color indexed="64"/>
      </right>
      <top style="thin">
        <color theme="3" tint="0.39994506668294322"/>
      </top>
      <bottom style="thin">
        <color theme="3" tint="0.39994506668294322"/>
      </bottom>
      <diagonal/>
    </border>
    <border>
      <left style="medium">
        <color indexed="64"/>
      </left>
      <right style="thin">
        <color theme="0" tint="-0.34998626667073579"/>
      </right>
      <top style="thin">
        <color theme="3" tint="0.39994506668294322"/>
      </top>
      <bottom style="thin">
        <color indexed="64"/>
      </bottom>
      <diagonal/>
    </border>
    <border>
      <left style="thin">
        <color theme="0" tint="-0.34998626667073579"/>
      </left>
      <right style="thin">
        <color theme="0" tint="-0.34998626667073579"/>
      </right>
      <top style="thin">
        <color theme="3" tint="0.39994506668294322"/>
      </top>
      <bottom style="thin">
        <color indexed="64"/>
      </bottom>
      <diagonal/>
    </border>
    <border>
      <left style="thin">
        <color theme="0" tint="-0.34998626667073579"/>
      </left>
      <right style="medium">
        <color indexed="64"/>
      </right>
      <top style="thin">
        <color theme="3" tint="0.39994506668294322"/>
      </top>
      <bottom style="thin">
        <color indexed="64"/>
      </bottom>
      <diagonal/>
    </border>
    <border>
      <left style="medium">
        <color indexed="64"/>
      </left>
      <right style="medium">
        <color indexed="64"/>
      </right>
      <top style="hair">
        <color theme="0" tint="-0.14993743705557422"/>
      </top>
      <bottom style="medium">
        <color indexed="64"/>
      </bottom>
      <diagonal/>
    </border>
    <border>
      <left style="thin">
        <color theme="0" tint="-0.34998626667073579"/>
      </left>
      <right style="thin">
        <color theme="0" tint="-0.34998626667073579"/>
      </right>
      <top style="thin">
        <color theme="0" tint="-0.14996795556505021"/>
      </top>
      <bottom style="thin">
        <color theme="3" tint="0.39994506668294322"/>
      </bottom>
      <diagonal/>
    </border>
    <border>
      <left style="thin">
        <color theme="0" tint="-0.34998626667073579"/>
      </left>
      <right style="medium">
        <color indexed="64"/>
      </right>
      <top style="thin">
        <color theme="0" tint="-0.14996795556505021"/>
      </top>
      <bottom style="thin">
        <color theme="3" tint="0.39994506668294322"/>
      </bottom>
      <diagonal/>
    </border>
    <border>
      <left style="medium">
        <color indexed="64"/>
      </left>
      <right style="thin">
        <color theme="0" tint="-0.14996795556505021"/>
      </right>
      <top style="thin">
        <color theme="3" tint="0.39994506668294322"/>
      </top>
      <bottom style="thin">
        <color indexed="64"/>
      </bottom>
      <diagonal/>
    </border>
    <border>
      <left style="thin">
        <color theme="0" tint="-0.34998626667073579"/>
      </left>
      <right style="thin">
        <color theme="0" tint="-0.34998626667073579"/>
      </right>
      <top style="thin">
        <color theme="0" tint="-0.14996795556505021"/>
      </top>
      <bottom style="thin">
        <color theme="0" tint="-0.34998626667073579"/>
      </bottom>
      <diagonal/>
    </border>
    <border>
      <left style="medium">
        <color indexed="64"/>
      </left>
      <right style="medium">
        <color auto="1"/>
      </right>
      <top style="medium">
        <color indexed="64"/>
      </top>
      <bottom style="double">
        <color indexed="64"/>
      </bottom>
      <diagonal/>
    </border>
    <border>
      <left style="medium">
        <color indexed="64"/>
      </left>
      <right style="thin">
        <color theme="0" tint="-0.14996795556505021"/>
      </right>
      <top style="double">
        <color indexed="64"/>
      </top>
      <bottom style="medium">
        <color indexed="64"/>
      </bottom>
      <diagonal/>
    </border>
    <border>
      <left style="thin">
        <color theme="0" tint="-0.14996795556505021"/>
      </left>
      <right style="thin">
        <color theme="0" tint="-0.14996795556505021"/>
      </right>
      <top style="double">
        <color indexed="64"/>
      </top>
      <bottom style="medium">
        <color indexed="64"/>
      </bottom>
      <diagonal/>
    </border>
    <border>
      <left style="thin">
        <color theme="0" tint="-0.14996795556505021"/>
      </left>
      <right style="medium">
        <color indexed="64"/>
      </right>
      <top style="double">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18"/>
      </left>
      <right/>
      <top/>
      <bottom style="medium">
        <color indexed="18"/>
      </bottom>
      <diagonal/>
    </border>
    <border>
      <left/>
      <right/>
      <top/>
      <bottom style="medium">
        <color indexed="18"/>
      </bottom>
      <diagonal/>
    </border>
    <border>
      <left/>
      <right style="medium">
        <color indexed="18"/>
      </right>
      <top/>
      <bottom style="medium">
        <color indexed="18"/>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style="thin">
        <color indexed="64"/>
      </right>
      <top/>
      <bottom style="medium">
        <color indexed="64"/>
      </bottom>
      <diagonal/>
    </border>
    <border>
      <left style="medium">
        <color indexed="64"/>
      </left>
      <right style="thin">
        <color indexed="64"/>
      </right>
      <top style="medium">
        <color indexed="64"/>
      </top>
      <bottom style="thin">
        <color theme="3" tint="0.39994506668294322"/>
      </bottom>
      <diagonal/>
    </border>
    <border>
      <left style="thin">
        <color indexed="64"/>
      </left>
      <right style="thin">
        <color indexed="64"/>
      </right>
      <top style="medium">
        <color indexed="64"/>
      </top>
      <bottom/>
      <diagonal/>
    </border>
    <border>
      <left style="thin">
        <color indexed="64"/>
      </left>
      <right style="thin">
        <color theme="0" tint="-0.14996795556505021"/>
      </right>
      <top style="medium">
        <color indexed="64"/>
      </top>
      <bottom style="thin">
        <color theme="3" tint="0.39994506668294322"/>
      </bottom>
      <diagonal/>
    </border>
    <border>
      <left style="thin">
        <color theme="0" tint="-0.14996795556505021"/>
      </left>
      <right/>
      <top style="medium">
        <color indexed="64"/>
      </top>
      <bottom style="thin">
        <color theme="3" tint="0.39994506668294322"/>
      </bottom>
      <diagonal/>
    </border>
    <border>
      <left style="medium">
        <color indexed="64"/>
      </left>
      <right style="thin">
        <color indexed="64"/>
      </right>
      <top style="thin">
        <color theme="3" tint="0.39994506668294322"/>
      </top>
      <bottom style="thin">
        <color theme="3" tint="0.39994506668294322"/>
      </bottom>
      <diagonal/>
    </border>
    <border>
      <left style="thin">
        <color indexed="64"/>
      </left>
      <right style="thin">
        <color indexed="64"/>
      </right>
      <top style="thin">
        <color theme="3" tint="0.39994506668294322"/>
      </top>
      <bottom style="thin">
        <color theme="3" tint="0.39994506668294322"/>
      </bottom>
      <diagonal/>
    </border>
    <border>
      <left style="thin">
        <color indexed="64"/>
      </left>
      <right style="thin">
        <color theme="0" tint="-0.14996795556505021"/>
      </right>
      <top style="thin">
        <color theme="3" tint="0.39994506668294322"/>
      </top>
      <bottom style="thin">
        <color theme="3" tint="0.39994506668294322"/>
      </bottom>
      <diagonal/>
    </border>
    <border>
      <left style="thin">
        <color theme="0" tint="-0.14996795556505021"/>
      </left>
      <right/>
      <top style="thin">
        <color theme="3" tint="0.39994506668294322"/>
      </top>
      <bottom style="thin">
        <color theme="3" tint="0.39994506668294322"/>
      </bottom>
      <diagonal/>
    </border>
    <border>
      <left style="medium">
        <color indexed="64"/>
      </left>
      <right style="thin">
        <color indexed="64"/>
      </right>
      <top style="thin">
        <color theme="3" tint="0.39994506668294322"/>
      </top>
      <bottom style="thin">
        <color theme="0" tint="-0.14996795556505021"/>
      </bottom>
      <diagonal/>
    </border>
    <border>
      <left style="thin">
        <color indexed="64"/>
      </left>
      <right style="thin">
        <color indexed="64"/>
      </right>
      <top style="thin">
        <color theme="3" tint="0.39994506668294322"/>
      </top>
      <bottom style="thin">
        <color indexed="64"/>
      </bottom>
      <diagonal/>
    </border>
    <border>
      <left style="thin">
        <color indexed="64"/>
      </left>
      <right style="thin">
        <color theme="0" tint="-0.14996795556505021"/>
      </right>
      <top style="thin">
        <color theme="3" tint="0.39994506668294322"/>
      </top>
      <bottom/>
      <diagonal/>
    </border>
    <border>
      <left style="thin">
        <color indexed="64"/>
      </left>
      <right/>
      <top style="thin">
        <color theme="3" tint="0.39994506668294322"/>
      </top>
      <bottom style="thin">
        <color indexed="64"/>
      </bottom>
      <diagonal/>
    </border>
    <border>
      <left style="thin">
        <color theme="0" tint="-0.14996795556505021"/>
      </left>
      <right/>
      <top style="thin">
        <color theme="3" tint="0.39994506668294322"/>
      </top>
      <bottom style="thin">
        <color indexed="64"/>
      </bottom>
      <diagonal/>
    </border>
    <border>
      <left style="thin">
        <color theme="0" tint="-0.24994659260841701"/>
      </left>
      <right style="medium">
        <color indexed="64"/>
      </right>
      <top style="thin">
        <color theme="3" tint="0.39994506668294322"/>
      </top>
      <bottom style="thin">
        <color indexed="64"/>
      </bottom>
      <diagonal/>
    </border>
    <border>
      <left style="thin">
        <color indexed="64"/>
      </left>
      <right style="thin">
        <color theme="0" tint="-0.24994659260841701"/>
      </right>
      <top style="medium">
        <color indexed="64"/>
      </top>
      <bottom style="thin">
        <color theme="3" tint="0.39994506668294322"/>
      </bottom>
      <diagonal/>
    </border>
    <border>
      <left style="thin">
        <color theme="0" tint="-0.24994659260841701"/>
      </left>
      <right/>
      <top style="medium">
        <color indexed="64"/>
      </top>
      <bottom style="thin">
        <color theme="3" tint="0.39994506668294322"/>
      </bottom>
      <diagonal/>
    </border>
    <border>
      <left style="thin">
        <color indexed="64"/>
      </left>
      <right style="thin">
        <color theme="0" tint="-0.24994659260841701"/>
      </right>
      <top style="thin">
        <color theme="3" tint="0.39994506668294322"/>
      </top>
      <bottom style="thin">
        <color theme="3" tint="0.39994506668294322"/>
      </bottom>
      <diagonal/>
    </border>
    <border>
      <left style="thin">
        <color theme="0" tint="-0.24994659260841701"/>
      </left>
      <right/>
      <top style="thin">
        <color theme="3" tint="0.39994506668294322"/>
      </top>
      <bottom style="thin">
        <color theme="3" tint="0.39994506668294322"/>
      </bottom>
      <diagonal/>
    </border>
    <border>
      <left style="thin">
        <color indexed="64"/>
      </left>
      <right style="thin">
        <color theme="0" tint="-0.24994659260841701"/>
      </right>
      <top style="thin">
        <color theme="3" tint="0.39994506668294322"/>
      </top>
      <bottom/>
      <diagonal/>
    </border>
    <border>
      <left style="thin">
        <color theme="0" tint="-0.24994659260841701"/>
      </left>
      <right/>
      <top style="thin">
        <color theme="3" tint="0.39994506668294322"/>
      </top>
      <bottom style="thin">
        <color indexed="64"/>
      </bottom>
      <diagonal/>
    </border>
    <border>
      <left style="thin">
        <color indexed="64"/>
      </left>
      <right style="thin">
        <color theme="0" tint="-0.24994659260841701"/>
      </right>
      <top style="thin">
        <color theme="3" tint="0.39994506668294322"/>
      </top>
      <bottom style="thin">
        <color theme="0" tint="-0.24994659260841701"/>
      </bottom>
      <diagonal/>
    </border>
    <border>
      <left style="medium">
        <color indexed="64"/>
      </left>
      <right style="thin">
        <color indexed="64"/>
      </right>
      <top style="thin">
        <color theme="3" tint="0.39994506668294322"/>
      </top>
      <bottom style="thin">
        <color indexed="64"/>
      </bottom>
      <diagonal/>
    </border>
    <border>
      <left style="thin">
        <color theme="0" tint="-0.14996795556505021"/>
      </left>
      <right style="medium">
        <color auto="1"/>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theme="0" tint="-0.24994659260841701"/>
      </left>
      <right style="medium">
        <color indexed="64"/>
      </right>
      <top style="medium">
        <color indexed="64"/>
      </top>
      <bottom/>
      <diagonal/>
    </border>
    <border>
      <left style="thin">
        <color indexed="64"/>
      </left>
      <right/>
      <top style="thin">
        <color theme="0" tint="-0.24994659260841701"/>
      </top>
      <bottom style="thin">
        <color theme="3" tint="0.39994506668294322"/>
      </bottom>
      <diagonal/>
    </border>
    <border>
      <left style="medium">
        <color indexed="64"/>
      </left>
      <right/>
      <top style="thin">
        <color theme="3" tint="0.39994506668294322"/>
      </top>
      <bottom style="thin">
        <color indexed="64"/>
      </bottom>
      <diagonal/>
    </border>
    <border>
      <left style="thin">
        <color indexed="64"/>
      </left>
      <right style="medium">
        <color indexed="64"/>
      </right>
      <top/>
      <bottom style="thin">
        <color indexed="64"/>
      </bottom>
      <diagonal/>
    </border>
    <border>
      <left style="thin">
        <color indexed="64"/>
      </left>
      <right/>
      <top style="thin">
        <color theme="3" tint="0.39994506668294322"/>
      </top>
      <bottom style="thin">
        <color theme="0" tint="-0.24994659260841701"/>
      </bottom>
      <diagonal/>
    </border>
    <border>
      <left style="thin">
        <color theme="0" tint="-0.24994659260841701"/>
      </left>
      <right style="medium">
        <color indexed="64"/>
      </right>
      <top style="thin">
        <color theme="3" tint="0.39994506668294322"/>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3" tint="0.39994506668294322"/>
      </bottom>
      <diagonal/>
    </border>
    <border>
      <left/>
      <right style="medium">
        <color indexed="64"/>
      </right>
      <top style="medium">
        <color indexed="64"/>
      </top>
      <bottom style="thin">
        <color theme="0" tint="-0.24994659260841701"/>
      </bottom>
      <diagonal/>
    </border>
    <border>
      <left style="thin">
        <color indexed="64"/>
      </left>
      <right/>
      <top style="medium">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theme="0" tint="-0.24994659260841701"/>
      </top>
      <bottom style="thin">
        <color indexed="64"/>
      </bottom>
      <diagonal/>
    </border>
    <border>
      <left/>
      <right style="medium">
        <color indexed="64"/>
      </right>
      <top style="thin">
        <color theme="0" tint="-0.24994659260841701"/>
      </top>
      <bottom style="thin">
        <color indexed="64"/>
      </bottom>
      <diagonal/>
    </border>
    <border>
      <left style="thin">
        <color indexed="64"/>
      </left>
      <right/>
      <top/>
      <bottom/>
      <diagonal/>
    </border>
    <border>
      <left style="thin">
        <color theme="0" tint="-0.24994659260841701"/>
      </left>
      <right style="medium">
        <color indexed="64"/>
      </right>
      <top style="thin">
        <color theme="0" tint="-0.24994659260841701"/>
      </top>
      <bottom style="thin">
        <color theme="0" tint="-0.24994659260841701"/>
      </bottom>
      <diagonal/>
    </border>
    <border>
      <left style="thin">
        <color indexed="64"/>
      </left>
      <right/>
      <top style="thin">
        <color theme="0" tint="-0.24994659260841701"/>
      </top>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theme="0" tint="-0.24994659260841701"/>
      </left>
      <right style="medium">
        <color indexed="64"/>
      </right>
      <top/>
      <bottom style="thin">
        <color theme="0" tint="-0.24994659260841701"/>
      </bottom>
      <diagonal/>
    </border>
    <border>
      <left style="medium">
        <color indexed="64"/>
      </left>
      <right style="thin">
        <color theme="0" tint="-0.24994659260841701"/>
      </right>
      <top style="thin">
        <color theme="3" tint="0.39994506668294322"/>
      </top>
      <bottom style="thin">
        <color theme="3" tint="0.39994506668294322"/>
      </bottom>
      <diagonal/>
    </border>
    <border>
      <left style="medium">
        <color indexed="64"/>
      </left>
      <right style="thin">
        <color theme="0" tint="-0.24994659260841701"/>
      </right>
      <top style="thin">
        <color theme="3" tint="0.39994506668294322"/>
      </top>
      <bottom style="thin">
        <color indexed="64"/>
      </bottom>
      <diagonal/>
    </border>
    <border>
      <left style="medium">
        <color indexed="64"/>
      </left>
      <right style="thin">
        <color theme="0" tint="-0.24994659260841701"/>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style="thin">
        <color theme="0" tint="-0.24994659260841701"/>
      </right>
      <top style="thin">
        <color indexed="64"/>
      </top>
      <bottom style="medium">
        <color indexed="64"/>
      </bottom>
      <diagonal/>
    </border>
    <border>
      <left style="thin">
        <color theme="0" tint="-0.24994659260841701"/>
      </left>
      <right style="medium">
        <color auto="1"/>
      </right>
      <top style="thin">
        <color indexed="64"/>
      </top>
      <bottom style="medium">
        <color auto="1"/>
      </bottom>
      <diagonal/>
    </border>
    <border>
      <left style="medium">
        <color indexed="64"/>
      </left>
      <right style="medium">
        <color indexed="64"/>
      </right>
      <top style="thin">
        <color theme="3" tint="0.39994506668294322"/>
      </top>
      <bottom style="thin">
        <color indexed="64"/>
      </bottom>
      <diagonal/>
    </border>
    <border>
      <left style="double">
        <color indexed="64"/>
      </left>
      <right style="double">
        <color indexed="64"/>
      </right>
      <top style="double">
        <color indexed="64"/>
      </top>
      <bottom style="double">
        <color indexed="64"/>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s>
  <cellStyleXfs count="2">
    <xf numFmtId="0" fontId="0" fillId="0" borderId="0"/>
    <xf numFmtId="0" fontId="2" fillId="0" borderId="0"/>
  </cellStyleXfs>
  <cellXfs count="797">
    <xf numFmtId="0" fontId="0" fillId="0" borderId="0" xfId="0"/>
    <xf numFmtId="0" fontId="0" fillId="0" borderId="0" xfId="0" applyProtection="1">
      <protection locked="0"/>
    </xf>
    <xf numFmtId="0" fontId="1" fillId="0" borderId="1" xfId="0" applyFont="1" applyFill="1" applyBorder="1" applyProtection="1"/>
    <xf numFmtId="0" fontId="1" fillId="0" borderId="2" xfId="0" applyFont="1" applyFill="1" applyBorder="1" applyProtection="1"/>
    <xf numFmtId="0" fontId="2" fillId="0" borderId="2" xfId="0" applyFont="1" applyBorder="1" applyProtection="1"/>
    <xf numFmtId="0" fontId="3" fillId="0" borderId="2" xfId="0" applyFont="1" applyFill="1" applyBorder="1" applyAlignment="1" applyProtection="1"/>
    <xf numFmtId="0" fontId="3" fillId="0" borderId="3" xfId="0" applyFont="1" applyFill="1" applyBorder="1" applyAlignment="1" applyProtection="1"/>
    <xf numFmtId="0" fontId="1" fillId="0" borderId="4" xfId="0" applyFont="1" applyFill="1" applyBorder="1" applyProtection="1"/>
    <xf numFmtId="0" fontId="3" fillId="0" borderId="5" xfId="0" applyFont="1" applyFill="1" applyBorder="1" applyAlignment="1" applyProtection="1"/>
    <xf numFmtId="0" fontId="1" fillId="0" borderId="0" xfId="0" applyFont="1" applyFill="1" applyBorder="1" applyProtection="1"/>
    <xf numFmtId="0" fontId="2" fillId="0" borderId="0" xfId="0" applyFont="1" applyBorder="1" applyProtection="1"/>
    <xf numFmtId="0" fontId="0" fillId="0" borderId="0" xfId="0" applyProtection="1"/>
    <xf numFmtId="0" fontId="1" fillId="0" borderId="4" xfId="0" applyFont="1" applyBorder="1" applyProtection="1"/>
    <xf numFmtId="0" fontId="2" fillId="0" borderId="0" xfId="0" applyFont="1" applyProtection="1"/>
    <xf numFmtId="0" fontId="1" fillId="0" borderId="0" xfId="0" applyFont="1" applyFill="1" applyBorder="1" applyAlignment="1" applyProtection="1"/>
    <xf numFmtId="0" fontId="1" fillId="0" borderId="0" xfId="0" applyFont="1" applyBorder="1" applyProtection="1"/>
    <xf numFmtId="0" fontId="1" fillId="0" borderId="5" xfId="0" applyFont="1" applyFill="1" applyBorder="1" applyProtection="1"/>
    <xf numFmtId="0" fontId="6" fillId="0" borderId="0" xfId="0" applyFont="1" applyFill="1" applyBorder="1" applyProtection="1"/>
    <xf numFmtId="0" fontId="5" fillId="0" borderId="0" xfId="0" applyFont="1" applyBorder="1" applyProtection="1"/>
    <xf numFmtId="5" fontId="7" fillId="2" borderId="14" xfId="0" applyNumberFormat="1" applyFont="1" applyFill="1" applyBorder="1" applyAlignment="1" applyProtection="1">
      <alignment vertical="center" wrapText="1"/>
    </xf>
    <xf numFmtId="0" fontId="1" fillId="6" borderId="0" xfId="0" applyFont="1" applyFill="1" applyBorder="1" applyProtection="1"/>
    <xf numFmtId="5" fontId="7" fillId="2" borderId="16" xfId="0" applyNumberFormat="1" applyFont="1" applyFill="1" applyBorder="1" applyAlignment="1" applyProtection="1">
      <alignment vertical="center" wrapText="1"/>
    </xf>
    <xf numFmtId="5" fontId="1" fillId="0" borderId="0" xfId="0" applyNumberFormat="1" applyFont="1" applyFill="1" applyBorder="1" applyProtection="1"/>
    <xf numFmtId="0" fontId="1" fillId="6" borderId="24" xfId="0" applyFont="1" applyFill="1" applyBorder="1" applyProtection="1"/>
    <xf numFmtId="0" fontId="2" fillId="0" borderId="5" xfId="0" applyFont="1" applyBorder="1" applyProtection="1"/>
    <xf numFmtId="5" fontId="10" fillId="0" borderId="24" xfId="0" applyNumberFormat="1" applyFont="1" applyFill="1" applyBorder="1" applyAlignment="1" applyProtection="1">
      <alignment vertical="center"/>
    </xf>
    <xf numFmtId="5" fontId="10" fillId="0" borderId="0" xfId="0" applyNumberFormat="1" applyFont="1" applyFill="1" applyBorder="1" applyAlignment="1" applyProtection="1">
      <alignment vertical="center"/>
    </xf>
    <xf numFmtId="0" fontId="7" fillId="0" borderId="0" xfId="0" applyFont="1" applyFill="1" applyBorder="1" applyAlignment="1" applyProtection="1">
      <alignment horizontal="center" vertical="center" wrapText="1"/>
    </xf>
    <xf numFmtId="5" fontId="7" fillId="0" borderId="0" xfId="0" applyNumberFormat="1" applyFont="1" applyFill="1" applyBorder="1" applyAlignment="1" applyProtection="1">
      <alignment horizontal="center" vertical="center" wrapText="1"/>
    </xf>
    <xf numFmtId="0" fontId="1" fillId="0" borderId="10" xfId="0" applyFont="1" applyBorder="1" applyAlignment="1" applyProtection="1"/>
    <xf numFmtId="42" fontId="11" fillId="6" borderId="10" xfId="0" applyNumberFormat="1" applyFont="1" applyFill="1" applyBorder="1" applyProtection="1"/>
    <xf numFmtId="0" fontId="1" fillId="0" borderId="0" xfId="0" applyFont="1" applyBorder="1" applyAlignment="1" applyProtection="1"/>
    <xf numFmtId="42" fontId="11" fillId="6" borderId="0" xfId="0" applyNumberFormat="1" applyFont="1" applyFill="1" applyBorder="1" applyProtection="1"/>
    <xf numFmtId="5" fontId="1" fillId="0" borderId="0" xfId="0" applyNumberFormat="1" applyFont="1" applyFill="1" applyBorder="1" applyAlignment="1" applyProtection="1">
      <alignment vertical="center"/>
    </xf>
    <xf numFmtId="0" fontId="1" fillId="0" borderId="0" xfId="0" applyFont="1" applyFill="1" applyBorder="1" applyAlignment="1" applyProtection="1">
      <alignment vertical="center"/>
    </xf>
    <xf numFmtId="0" fontId="12" fillId="0" borderId="0" xfId="0" applyFont="1" applyBorder="1" applyAlignment="1" applyProtection="1">
      <alignment vertical="center"/>
    </xf>
    <xf numFmtId="5" fontId="7" fillId="0" borderId="0" xfId="0" applyNumberFormat="1" applyFont="1" applyFill="1" applyBorder="1" applyAlignment="1" applyProtection="1">
      <alignment vertical="center"/>
    </xf>
    <xf numFmtId="9" fontId="11" fillId="9" borderId="29" xfId="0" applyNumberFormat="1" applyFont="1" applyFill="1" applyBorder="1" applyAlignment="1" applyProtection="1">
      <alignment vertical="center"/>
    </xf>
    <xf numFmtId="42" fontId="11" fillId="9" borderId="30" xfId="0" applyNumberFormat="1" applyFont="1" applyFill="1" applyBorder="1" applyAlignment="1" applyProtection="1">
      <alignment vertical="center"/>
    </xf>
    <xf numFmtId="42" fontId="11" fillId="3" borderId="31" xfId="0" applyNumberFormat="1" applyFont="1" applyFill="1" applyBorder="1" applyAlignment="1" applyProtection="1">
      <alignment vertical="center"/>
    </xf>
    <xf numFmtId="42" fontId="11" fillId="10" borderId="32" xfId="0" applyNumberFormat="1" applyFont="1" applyFill="1" applyBorder="1" applyAlignment="1" applyProtection="1">
      <alignment vertical="center"/>
    </xf>
    <xf numFmtId="42" fontId="11" fillId="10" borderId="33" xfId="0" applyNumberFormat="1" applyFont="1" applyFill="1" applyBorder="1" applyAlignment="1" applyProtection="1">
      <alignment vertical="center"/>
    </xf>
    <xf numFmtId="42" fontId="11" fillId="6" borderId="34" xfId="0" applyNumberFormat="1" applyFont="1" applyFill="1" applyBorder="1" applyProtection="1"/>
    <xf numFmtId="42" fontId="11" fillId="10" borderId="35" xfId="0" applyNumberFormat="1" applyFont="1" applyFill="1" applyBorder="1" applyAlignment="1" applyProtection="1">
      <alignment vertical="center"/>
    </xf>
    <xf numFmtId="42" fontId="11" fillId="10" borderId="36" xfId="0" applyNumberFormat="1" applyFont="1" applyFill="1" applyBorder="1" applyAlignment="1" applyProtection="1">
      <alignment vertical="center"/>
    </xf>
    <xf numFmtId="0" fontId="2" fillId="0" borderId="10" xfId="0" applyFont="1" applyBorder="1" applyProtection="1"/>
    <xf numFmtId="42" fontId="11" fillId="0" borderId="0" xfId="0" applyNumberFormat="1" applyFont="1" applyFill="1" applyBorder="1" applyAlignment="1" applyProtection="1">
      <alignment vertical="center"/>
    </xf>
    <xf numFmtId="5" fontId="1" fillId="0" borderId="10" xfId="0" applyNumberFormat="1" applyFont="1" applyFill="1" applyBorder="1" applyAlignment="1" applyProtection="1">
      <alignment vertical="center"/>
    </xf>
    <xf numFmtId="9" fontId="1" fillId="3" borderId="7" xfId="0" applyNumberFormat="1" applyFont="1" applyFill="1" applyBorder="1" applyAlignment="1" applyProtection="1">
      <alignment vertical="center"/>
    </xf>
    <xf numFmtId="9" fontId="1" fillId="0" borderId="0" xfId="0" applyNumberFormat="1" applyFont="1" applyFill="1" applyBorder="1" applyAlignment="1" applyProtection="1">
      <alignment vertical="center"/>
    </xf>
    <xf numFmtId="0" fontId="1" fillId="0" borderId="0" xfId="0" applyFont="1" applyBorder="1" applyAlignment="1" applyProtection="1">
      <alignment vertical="center"/>
    </xf>
    <xf numFmtId="0" fontId="1" fillId="0" borderId="37" xfId="0" applyFont="1" applyFill="1" applyBorder="1" applyProtection="1"/>
    <xf numFmtId="5" fontId="1" fillId="0" borderId="38" xfId="0" applyNumberFormat="1" applyFont="1" applyFill="1" applyBorder="1" applyAlignment="1" applyProtection="1">
      <alignment vertical="center"/>
    </xf>
    <xf numFmtId="0" fontId="2" fillId="0" borderId="38" xfId="0" applyFont="1" applyBorder="1" applyProtection="1"/>
    <xf numFmtId="0" fontId="2" fillId="0" borderId="39" xfId="0" applyFont="1" applyBorder="1" applyProtection="1"/>
    <xf numFmtId="0" fontId="1" fillId="0" borderId="39" xfId="0" applyFont="1" applyBorder="1" applyProtection="1"/>
    <xf numFmtId="42" fontId="13" fillId="0" borderId="39" xfId="0" applyNumberFormat="1" applyFont="1" applyFill="1" applyBorder="1" applyAlignment="1" applyProtection="1">
      <alignment horizontal="center" vertical="center"/>
    </xf>
    <xf numFmtId="42" fontId="11" fillId="0" borderId="39" xfId="0" applyNumberFormat="1" applyFont="1" applyFill="1" applyBorder="1" applyAlignment="1" applyProtection="1">
      <alignment vertical="center"/>
    </xf>
    <xf numFmtId="42" fontId="11" fillId="6" borderId="39" xfId="0" applyNumberFormat="1" applyFont="1" applyFill="1" applyBorder="1" applyProtection="1"/>
    <xf numFmtId="0" fontId="2" fillId="0" borderId="40" xfId="0" applyFont="1" applyBorder="1" applyProtection="1"/>
    <xf numFmtId="0" fontId="1" fillId="0" borderId="0" xfId="0" applyFont="1" applyFill="1" applyBorder="1" applyAlignment="1" applyProtection="1">
      <alignment horizontal="left" vertical="center"/>
    </xf>
    <xf numFmtId="0" fontId="1" fillId="0" borderId="10" xfId="0" applyFont="1" applyBorder="1" applyProtection="1"/>
    <xf numFmtId="42" fontId="13" fillId="0" borderId="10" xfId="0" applyNumberFormat="1" applyFont="1" applyFill="1" applyBorder="1" applyAlignment="1" applyProtection="1">
      <alignment horizontal="center" vertical="center"/>
    </xf>
    <xf numFmtId="42" fontId="11" fillId="0" borderId="10" xfId="0" applyNumberFormat="1" applyFont="1" applyFill="1" applyBorder="1" applyAlignment="1" applyProtection="1">
      <alignment vertical="center"/>
    </xf>
    <xf numFmtId="5" fontId="7" fillId="0" borderId="38" xfId="0" applyNumberFormat="1" applyFont="1" applyFill="1" applyBorder="1" applyAlignment="1" applyProtection="1">
      <alignment vertical="center"/>
    </xf>
    <xf numFmtId="42" fontId="14" fillId="0" borderId="24" xfId="0" applyNumberFormat="1" applyFont="1" applyFill="1" applyBorder="1" applyProtection="1"/>
    <xf numFmtId="42" fontId="14" fillId="0" borderId="0" xfId="0" applyNumberFormat="1" applyFont="1" applyFill="1" applyBorder="1" applyProtection="1"/>
    <xf numFmtId="0" fontId="1" fillId="0" borderId="10" xfId="0" applyFont="1" applyFill="1" applyBorder="1" applyAlignment="1" applyProtection="1">
      <alignment vertical="center"/>
    </xf>
    <xf numFmtId="42" fontId="14" fillId="0" borderId="0" xfId="0" applyNumberFormat="1" applyFont="1" applyBorder="1" applyProtection="1"/>
    <xf numFmtId="0" fontId="15" fillId="0" borderId="0" xfId="0" applyFont="1" applyFill="1" applyBorder="1" applyAlignment="1" applyProtection="1">
      <alignment horizontal="right" vertical="center"/>
    </xf>
    <xf numFmtId="5" fontId="10" fillId="0" borderId="38" xfId="0" applyNumberFormat="1" applyFont="1" applyFill="1" applyBorder="1" applyAlignment="1" applyProtection="1">
      <alignment vertical="center"/>
    </xf>
    <xf numFmtId="0" fontId="1" fillId="0" borderId="38" xfId="0" applyFont="1" applyBorder="1" applyProtection="1"/>
    <xf numFmtId="42" fontId="11" fillId="0" borderId="38" xfId="0" applyNumberFormat="1" applyFont="1" applyFill="1" applyBorder="1" applyAlignment="1" applyProtection="1">
      <alignment vertical="center"/>
    </xf>
    <xf numFmtId="42" fontId="11" fillId="6" borderId="38" xfId="0" applyNumberFormat="1" applyFont="1" applyFill="1" applyBorder="1" applyProtection="1"/>
    <xf numFmtId="42" fontId="11" fillId="0" borderId="0" xfId="0" applyNumberFormat="1" applyFont="1" applyBorder="1" applyAlignment="1" applyProtection="1">
      <alignment vertical="center"/>
    </xf>
    <xf numFmtId="5" fontId="10" fillId="4" borderId="9" xfId="0" applyNumberFormat="1" applyFont="1" applyFill="1" applyBorder="1" applyAlignment="1" applyProtection="1">
      <alignment vertical="center"/>
    </xf>
    <xf numFmtId="5" fontId="10" fillId="4" borderId="10" xfId="0" applyNumberFormat="1" applyFont="1" applyFill="1" applyBorder="1" applyAlignment="1" applyProtection="1">
      <alignment vertical="center"/>
    </xf>
    <xf numFmtId="5" fontId="10" fillId="4" borderId="11" xfId="0" applyNumberFormat="1" applyFont="1" applyFill="1" applyBorder="1" applyAlignment="1" applyProtection="1">
      <alignment vertical="center"/>
    </xf>
    <xf numFmtId="42" fontId="11" fillId="9" borderId="41" xfId="0" applyNumberFormat="1" applyFont="1" applyFill="1" applyBorder="1" applyAlignment="1" applyProtection="1">
      <alignment vertical="center"/>
    </xf>
    <xf numFmtId="42" fontId="11" fillId="10" borderId="26" xfId="0" applyNumberFormat="1" applyFont="1" applyFill="1" applyBorder="1" applyAlignment="1" applyProtection="1">
      <alignment vertical="center"/>
    </xf>
    <xf numFmtId="42" fontId="11" fillId="11" borderId="42" xfId="0" applyNumberFormat="1" applyFont="1" applyFill="1" applyBorder="1" applyAlignment="1" applyProtection="1">
      <alignment vertical="center"/>
    </xf>
    <xf numFmtId="42" fontId="11" fillId="10" borderId="43" xfId="0" applyNumberFormat="1" applyFont="1" applyFill="1" applyBorder="1" applyAlignment="1" applyProtection="1">
      <alignment vertical="center"/>
    </xf>
    <xf numFmtId="42" fontId="11" fillId="11" borderId="44" xfId="0" applyNumberFormat="1" applyFont="1" applyFill="1" applyBorder="1" applyAlignment="1" applyProtection="1">
      <alignment vertical="center"/>
    </xf>
    <xf numFmtId="0" fontId="10" fillId="4" borderId="45" xfId="0" applyFont="1" applyFill="1" applyBorder="1" applyAlignment="1" applyProtection="1"/>
    <xf numFmtId="0" fontId="10" fillId="4" borderId="24" xfId="0" applyFont="1" applyFill="1" applyBorder="1" applyAlignment="1" applyProtection="1"/>
    <xf numFmtId="42" fontId="11" fillId="9" borderId="46" xfId="0" applyNumberFormat="1" applyFont="1" applyFill="1" applyBorder="1" applyAlignment="1" applyProtection="1">
      <alignment vertical="center"/>
    </xf>
    <xf numFmtId="42" fontId="11" fillId="10" borderId="47" xfId="0" applyNumberFormat="1" applyFont="1" applyFill="1" applyBorder="1" applyAlignment="1" applyProtection="1">
      <alignment vertical="center"/>
    </xf>
    <xf numFmtId="42" fontId="11" fillId="10" borderId="48" xfId="0" applyNumberFormat="1" applyFont="1" applyFill="1" applyBorder="1" applyAlignment="1" applyProtection="1">
      <alignment vertical="center"/>
    </xf>
    <xf numFmtId="42" fontId="11" fillId="6" borderId="24" xfId="0" applyNumberFormat="1" applyFont="1" applyFill="1" applyBorder="1" applyProtection="1"/>
    <xf numFmtId="42" fontId="11" fillId="10" borderId="49" xfId="0" applyNumberFormat="1" applyFont="1" applyFill="1" applyBorder="1" applyAlignment="1" applyProtection="1">
      <alignment vertical="center"/>
    </xf>
    <xf numFmtId="0" fontId="10" fillId="0" borderId="0" xfId="0" applyFont="1" applyFill="1" applyBorder="1" applyAlignment="1" applyProtection="1"/>
    <xf numFmtId="0" fontId="10" fillId="0" borderId="0" xfId="0" applyFont="1" applyFill="1" applyBorder="1" applyProtection="1"/>
    <xf numFmtId="42" fontId="15" fillId="0" borderId="0" xfId="0" applyNumberFormat="1" applyFont="1" applyFill="1" applyBorder="1" applyAlignment="1" applyProtection="1">
      <alignment vertical="center"/>
    </xf>
    <xf numFmtId="42" fontId="11" fillId="0" borderId="0" xfId="0" applyNumberFormat="1" applyFont="1" applyFill="1" applyBorder="1" applyProtection="1"/>
    <xf numFmtId="0" fontId="1" fillId="0" borderId="38" xfId="0" applyFont="1" applyFill="1" applyBorder="1" applyProtection="1"/>
    <xf numFmtId="164" fontId="16" fillId="0" borderId="38" xfId="0" applyNumberFormat="1" applyFont="1" applyFill="1" applyBorder="1" applyAlignment="1" applyProtection="1"/>
    <xf numFmtId="0" fontId="2" fillId="0" borderId="40" xfId="0" applyFont="1" applyFill="1" applyBorder="1" applyProtection="1"/>
    <xf numFmtId="0" fontId="17" fillId="0" borderId="50" xfId="0" applyFont="1" applyBorder="1" applyProtection="1"/>
    <xf numFmtId="0" fontId="17" fillId="0" borderId="51" xfId="0" applyFont="1" applyBorder="1" applyProtection="1"/>
    <xf numFmtId="0" fontId="17" fillId="0" borderId="52" xfId="0" applyFont="1" applyBorder="1" applyProtection="1"/>
    <xf numFmtId="0" fontId="17" fillId="0" borderId="53" xfId="0" applyFont="1" applyBorder="1" applyProtection="1"/>
    <xf numFmtId="0" fontId="17" fillId="0" borderId="54" xfId="0" applyFont="1" applyBorder="1" applyProtection="1"/>
    <xf numFmtId="0" fontId="17" fillId="0" borderId="0" xfId="0" applyFont="1" applyBorder="1" applyProtection="1"/>
    <xf numFmtId="0" fontId="5" fillId="0" borderId="0" xfId="0" applyFont="1" applyBorder="1" applyAlignment="1" applyProtection="1"/>
    <xf numFmtId="0" fontId="6" fillId="0" borderId="0" xfId="0" applyFont="1" applyFill="1" applyBorder="1" applyAlignment="1" applyProtection="1"/>
    <xf numFmtId="0" fontId="17" fillId="0" borderId="53" xfId="0" applyFont="1" applyFill="1" applyBorder="1" applyProtection="1"/>
    <xf numFmtId="0" fontId="17" fillId="0" borderId="0" xfId="0" applyFont="1" applyFill="1" applyBorder="1" applyProtection="1"/>
    <xf numFmtId="5" fontId="19" fillId="0" borderId="0" xfId="0" applyNumberFormat="1" applyFont="1" applyFill="1" applyBorder="1" applyAlignment="1" applyProtection="1">
      <alignment vertical="center"/>
    </xf>
    <xf numFmtId="3" fontId="1" fillId="0" borderId="0" xfId="0" applyNumberFormat="1" applyFont="1" applyBorder="1" applyProtection="1"/>
    <xf numFmtId="5" fontId="20" fillId="5" borderId="46" xfId="0" applyNumberFormat="1" applyFont="1" applyFill="1" applyBorder="1" applyAlignment="1" applyProtection="1">
      <alignment horizontal="center" vertical="center" wrapText="1"/>
    </xf>
    <xf numFmtId="5" fontId="10" fillId="0" borderId="24" xfId="0" applyNumberFormat="1" applyFont="1" applyFill="1" applyBorder="1" applyProtection="1"/>
    <xf numFmtId="5" fontId="7" fillId="0" borderId="24" xfId="0" applyNumberFormat="1" applyFont="1" applyFill="1" applyBorder="1" applyProtection="1"/>
    <xf numFmtId="0" fontId="7" fillId="0" borderId="24" xfId="0" applyNumberFormat="1" applyFont="1" applyFill="1" applyBorder="1" applyProtection="1"/>
    <xf numFmtId="0" fontId="17" fillId="8" borderId="0" xfId="0" applyFont="1" applyFill="1" applyBorder="1" applyAlignment="1" applyProtection="1">
      <alignment horizontal="center" wrapText="1"/>
    </xf>
    <xf numFmtId="0" fontId="1" fillId="0" borderId="11" xfId="0" applyFont="1" applyBorder="1" applyAlignment="1" applyProtection="1"/>
    <xf numFmtId="0" fontId="1" fillId="0" borderId="57" xfId="0" applyFont="1" applyBorder="1" applyAlignment="1" applyProtection="1"/>
    <xf numFmtId="44" fontId="11" fillId="0" borderId="0" xfId="0" applyNumberFormat="1" applyFont="1" applyFill="1" applyBorder="1" applyAlignment="1" applyProtection="1">
      <alignment vertical="center"/>
    </xf>
    <xf numFmtId="44" fontId="21" fillId="0" borderId="0" xfId="0" applyNumberFormat="1" applyFont="1" applyFill="1" applyBorder="1" applyAlignment="1" applyProtection="1">
      <alignment vertical="center"/>
    </xf>
    <xf numFmtId="0" fontId="17" fillId="0" borderId="0" xfId="0" applyFont="1" applyProtection="1"/>
    <xf numFmtId="0" fontId="1" fillId="0" borderId="0" xfId="0" applyFont="1" applyBorder="1" applyAlignment="1" applyProtection="1">
      <alignment horizontal="left"/>
    </xf>
    <xf numFmtId="0" fontId="17" fillId="0" borderId="60" xfId="0" applyFont="1" applyFill="1" applyBorder="1" applyProtection="1"/>
    <xf numFmtId="5" fontId="1" fillId="0" borderId="61" xfId="0" applyNumberFormat="1" applyFont="1" applyFill="1" applyBorder="1" applyAlignment="1" applyProtection="1">
      <alignment vertical="center"/>
    </xf>
    <xf numFmtId="5" fontId="7" fillId="0" borderId="61" xfId="0" applyNumberFormat="1" applyFont="1" applyFill="1" applyBorder="1" applyAlignment="1" applyProtection="1">
      <alignment vertical="center"/>
    </xf>
    <xf numFmtId="44" fontId="11" fillId="0" borderId="61" xfId="0" applyNumberFormat="1" applyFont="1" applyFill="1" applyBorder="1" applyAlignment="1" applyProtection="1">
      <alignment vertical="center"/>
    </xf>
    <xf numFmtId="0" fontId="17" fillId="0" borderId="61" xfId="0" applyFont="1" applyBorder="1" applyProtection="1"/>
    <xf numFmtId="0" fontId="17" fillId="0" borderId="62" xfId="0" applyFont="1" applyBorder="1" applyProtection="1"/>
    <xf numFmtId="0" fontId="17" fillId="0" borderId="54" xfId="0" applyFont="1" applyBorder="1" applyAlignment="1" applyProtection="1"/>
    <xf numFmtId="44" fontId="14" fillId="0" borderId="0" xfId="0" applyNumberFormat="1" applyFont="1" applyBorder="1" applyProtection="1"/>
    <xf numFmtId="44" fontId="14" fillId="0" borderId="0" xfId="0" applyNumberFormat="1" applyFont="1" applyFill="1" applyBorder="1" applyProtection="1"/>
    <xf numFmtId="0" fontId="17" fillId="0" borderId="54" xfId="0" applyFont="1" applyFill="1" applyBorder="1" applyProtection="1"/>
    <xf numFmtId="0" fontId="17" fillId="0" borderId="0" xfId="0" applyFont="1" applyFill="1" applyProtection="1"/>
    <xf numFmtId="5" fontId="17" fillId="0" borderId="61" xfId="0" applyNumberFormat="1" applyFont="1" applyFill="1" applyBorder="1" applyAlignment="1" applyProtection="1">
      <alignment vertical="center"/>
    </xf>
    <xf numFmtId="5" fontId="20" fillId="0" borderId="61" xfId="0" applyNumberFormat="1" applyFont="1" applyFill="1" applyBorder="1" applyAlignment="1" applyProtection="1">
      <alignment vertical="center"/>
    </xf>
    <xf numFmtId="5" fontId="22" fillId="0" borderId="61" xfId="0" applyNumberFormat="1" applyFont="1" applyFill="1" applyBorder="1" applyAlignment="1" applyProtection="1">
      <alignment vertical="center"/>
    </xf>
    <xf numFmtId="44" fontId="0" fillId="0" borderId="0" xfId="0" applyNumberFormat="1" applyProtection="1">
      <protection locked="0"/>
    </xf>
    <xf numFmtId="0" fontId="4" fillId="0" borderId="0" xfId="0" applyFont="1" applyFill="1" applyBorder="1" applyProtection="1"/>
    <xf numFmtId="44" fontId="11" fillId="3" borderId="63" xfId="0" applyNumberFormat="1" applyFont="1" applyFill="1" applyBorder="1" applyAlignment="1" applyProtection="1">
      <alignment vertical="center"/>
    </xf>
    <xf numFmtId="44" fontId="11" fillId="3" borderId="66" xfId="0" applyNumberFormat="1" applyFont="1" applyFill="1" applyBorder="1" applyAlignment="1" applyProtection="1">
      <alignment vertical="center"/>
    </xf>
    <xf numFmtId="44" fontId="11" fillId="3" borderId="69" xfId="0" applyNumberFormat="1" applyFont="1" applyFill="1" applyBorder="1" applyAlignment="1" applyProtection="1">
      <alignment vertical="center"/>
    </xf>
    <xf numFmtId="0" fontId="2" fillId="0" borderId="72" xfId="0" applyFont="1" applyBorder="1" applyAlignment="1" applyProtection="1">
      <alignment vertical="center"/>
    </xf>
    <xf numFmtId="0" fontId="2" fillId="0" borderId="73" xfId="0" applyFont="1" applyBorder="1" applyAlignment="1" applyProtection="1">
      <alignment vertical="center"/>
    </xf>
    <xf numFmtId="0" fontId="2" fillId="0" borderId="74" xfId="0" applyFont="1" applyBorder="1" applyAlignment="1" applyProtection="1">
      <alignment vertical="center"/>
    </xf>
    <xf numFmtId="0" fontId="2" fillId="0" borderId="75" xfId="0" applyFont="1" applyBorder="1" applyAlignment="1" applyProtection="1">
      <alignment vertical="center"/>
    </xf>
    <xf numFmtId="0" fontId="2" fillId="0" borderId="76" xfId="0" applyFont="1" applyBorder="1" applyAlignment="1" applyProtection="1">
      <alignment vertical="center"/>
    </xf>
    <xf numFmtId="0" fontId="2" fillId="0" borderId="53" xfId="0" applyFont="1" applyFill="1" applyBorder="1" applyAlignment="1" applyProtection="1">
      <alignment vertical="center"/>
    </xf>
    <xf numFmtId="0" fontId="24"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2" fillId="0" borderId="54" xfId="0" applyFont="1" applyBorder="1" applyAlignment="1" applyProtection="1">
      <alignment vertical="center"/>
    </xf>
    <xf numFmtId="0" fontId="25" fillId="0" borderId="0" xfId="0" applyFont="1" applyFill="1" applyBorder="1" applyAlignment="1" applyProtection="1">
      <alignment horizontal="left" vertical="center"/>
    </xf>
    <xf numFmtId="0" fontId="6" fillId="0" borderId="0" xfId="0" applyNumberFormat="1" applyFont="1" applyFill="1" applyBorder="1" applyAlignment="1" applyProtection="1"/>
    <xf numFmtId="0" fontId="18" fillId="2" borderId="77" xfId="0" applyFont="1" applyFill="1" applyBorder="1" applyAlignment="1" applyProtection="1">
      <alignment vertical="center" wrapText="1"/>
    </xf>
    <xf numFmtId="0" fontId="26" fillId="2" borderId="78" xfId="0" applyFont="1" applyFill="1" applyBorder="1" applyAlignment="1" applyProtection="1">
      <alignment vertical="center" wrapText="1"/>
    </xf>
    <xf numFmtId="0" fontId="18" fillId="2" borderId="78" xfId="0" applyFont="1" applyFill="1" applyBorder="1" applyAlignment="1" applyProtection="1">
      <alignment vertical="center" wrapText="1"/>
    </xf>
    <xf numFmtId="0" fontId="26" fillId="2" borderId="79" xfId="0" applyFont="1" applyFill="1" applyBorder="1" applyAlignment="1" applyProtection="1">
      <alignment vertical="center" wrapText="1"/>
    </xf>
    <xf numFmtId="0" fontId="2" fillId="0" borderId="63" xfId="0" applyFont="1" applyBorder="1" applyAlignment="1" applyProtection="1">
      <alignment vertical="center" wrapText="1"/>
      <protection locked="0"/>
    </xf>
    <xf numFmtId="0" fontId="2" fillId="0" borderId="80" xfId="0" applyFont="1" applyBorder="1" applyAlignment="1" applyProtection="1">
      <alignment vertical="center"/>
      <protection locked="0"/>
    </xf>
    <xf numFmtId="14" fontId="2" fillId="0" borderId="80" xfId="0" applyNumberFormat="1" applyFont="1" applyBorder="1" applyAlignment="1" applyProtection="1">
      <alignment vertical="center"/>
      <protection locked="0"/>
    </xf>
    <xf numFmtId="0" fontId="27" fillId="0" borderId="81" xfId="0" applyFont="1" applyBorder="1" applyAlignment="1" applyProtection="1">
      <alignment vertical="center" wrapText="1"/>
      <protection locked="0"/>
    </xf>
    <xf numFmtId="0" fontId="2" fillId="0" borderId="66" xfId="0" applyFont="1" applyBorder="1" applyAlignment="1" applyProtection="1">
      <alignment vertical="center" wrapText="1"/>
      <protection locked="0"/>
    </xf>
    <xf numFmtId="0" fontId="2" fillId="0" borderId="82" xfId="0" applyFont="1" applyBorder="1" applyAlignment="1" applyProtection="1">
      <alignment vertical="center"/>
      <protection locked="0"/>
    </xf>
    <xf numFmtId="14" fontId="2" fillId="0" borderId="82" xfId="0" applyNumberFormat="1" applyFont="1" applyBorder="1" applyAlignment="1" applyProtection="1">
      <alignment vertical="center"/>
      <protection locked="0"/>
    </xf>
    <xf numFmtId="0" fontId="27" fillId="0" borderId="83" xfId="0" applyFont="1" applyBorder="1" applyAlignment="1" applyProtection="1">
      <alignment vertical="center" wrapText="1"/>
      <protection locked="0"/>
    </xf>
    <xf numFmtId="0" fontId="2" fillId="0" borderId="83" xfId="0" applyFont="1" applyBorder="1" applyAlignment="1" applyProtection="1">
      <alignment vertical="center"/>
      <protection locked="0"/>
    </xf>
    <xf numFmtId="0" fontId="2" fillId="0" borderId="66" xfId="0" applyFont="1" applyBorder="1" applyAlignment="1" applyProtection="1">
      <alignment vertical="center"/>
      <protection locked="0"/>
    </xf>
    <xf numFmtId="0" fontId="2" fillId="0" borderId="83" xfId="0" applyFont="1" applyBorder="1" applyAlignment="1" applyProtection="1">
      <alignment vertical="center" wrapText="1"/>
      <protection locked="0"/>
    </xf>
    <xf numFmtId="0" fontId="2" fillId="0" borderId="66" xfId="0" applyFont="1" applyFill="1" applyBorder="1" applyAlignment="1" applyProtection="1">
      <alignment vertical="center" wrapText="1"/>
      <protection locked="0"/>
    </xf>
    <xf numFmtId="0" fontId="2" fillId="0" borderId="82" xfId="0" applyFont="1" applyFill="1" applyBorder="1" applyAlignment="1" applyProtection="1">
      <alignment vertical="center"/>
      <protection locked="0"/>
    </xf>
    <xf numFmtId="14" fontId="2" fillId="0" borderId="82" xfId="0" applyNumberFormat="1" applyFont="1" applyFill="1" applyBorder="1" applyAlignment="1" applyProtection="1">
      <alignment vertical="center"/>
      <protection locked="0"/>
    </xf>
    <xf numFmtId="0" fontId="2" fillId="0" borderId="83" xfId="0" applyFont="1" applyFill="1" applyBorder="1" applyAlignment="1" applyProtection="1">
      <alignment vertical="center"/>
      <protection locked="0"/>
    </xf>
    <xf numFmtId="0" fontId="2" fillId="0" borderId="83" xfId="0" applyFont="1" applyFill="1" applyBorder="1" applyAlignment="1" applyProtection="1">
      <alignment vertical="center" wrapText="1"/>
      <protection locked="0"/>
    </xf>
    <xf numFmtId="0" fontId="2" fillId="0" borderId="84" xfId="0" applyFont="1" applyFill="1" applyBorder="1" applyAlignment="1" applyProtection="1">
      <alignment vertical="center"/>
    </xf>
    <xf numFmtId="0" fontId="2" fillId="0" borderId="85" xfId="0" applyFont="1" applyFill="1" applyBorder="1" applyAlignment="1" applyProtection="1">
      <alignment vertical="center"/>
    </xf>
    <xf numFmtId="0" fontId="2" fillId="0" borderId="82" xfId="0" applyFont="1" applyBorder="1" applyAlignment="1" applyProtection="1">
      <alignment vertical="center" wrapText="1"/>
      <protection locked="0"/>
    </xf>
    <xf numFmtId="0" fontId="2" fillId="0" borderId="86" xfId="0" applyFont="1" applyBorder="1" applyAlignment="1" applyProtection="1">
      <alignment vertical="center" wrapText="1"/>
      <protection locked="0"/>
    </xf>
    <xf numFmtId="0" fontId="2" fillId="0" borderId="87" xfId="0" applyFont="1" applyBorder="1" applyAlignment="1" applyProtection="1">
      <alignment vertical="center"/>
      <protection locked="0"/>
    </xf>
    <xf numFmtId="14" fontId="2" fillId="0" borderId="87" xfId="0" applyNumberFormat="1" applyFont="1" applyBorder="1" applyAlignment="1" applyProtection="1">
      <alignment vertical="center"/>
      <protection locked="0"/>
    </xf>
    <xf numFmtId="0" fontId="2" fillId="0" borderId="88" xfId="0" applyFont="1" applyBorder="1" applyAlignment="1" applyProtection="1">
      <alignment vertical="center"/>
      <protection locked="0"/>
    </xf>
    <xf numFmtId="0" fontId="2" fillId="12" borderId="59" xfId="0" applyFont="1" applyFill="1" applyBorder="1" applyAlignment="1" applyProtection="1">
      <alignment vertical="center" wrapText="1"/>
      <protection locked="0"/>
    </xf>
    <xf numFmtId="0" fontId="2" fillId="12" borderId="89" xfId="0" applyFont="1" applyFill="1" applyBorder="1" applyAlignment="1" applyProtection="1">
      <alignment vertical="center"/>
      <protection locked="0"/>
    </xf>
    <xf numFmtId="14" fontId="2" fillId="12" borderId="89" xfId="0" applyNumberFormat="1" applyFont="1" applyFill="1" applyBorder="1" applyAlignment="1" applyProtection="1">
      <alignment vertical="center"/>
      <protection locked="0"/>
    </xf>
    <xf numFmtId="0" fontId="2" fillId="12" borderId="90" xfId="0" applyFont="1" applyFill="1" applyBorder="1" applyAlignment="1" applyProtection="1">
      <alignment vertical="center" wrapText="1"/>
      <protection locked="0"/>
    </xf>
    <xf numFmtId="0" fontId="2" fillId="0" borderId="60" xfId="0" applyFont="1" applyFill="1" applyBorder="1" applyAlignment="1" applyProtection="1">
      <alignment vertical="center"/>
    </xf>
    <xf numFmtId="0" fontId="2" fillId="0" borderId="61" xfId="0" applyFont="1" applyFill="1" applyBorder="1" applyAlignment="1" applyProtection="1">
      <alignment vertical="center"/>
    </xf>
    <xf numFmtId="0" fontId="2" fillId="0" borderId="62" xfId="0" applyFont="1" applyFill="1" applyBorder="1" applyAlignment="1" applyProtection="1">
      <alignment vertical="center"/>
    </xf>
    <xf numFmtId="0" fontId="0" fillId="0" borderId="0" xfId="0" applyFont="1" applyFill="1" applyProtection="1">
      <protection locked="0"/>
    </xf>
    <xf numFmtId="0" fontId="28" fillId="0" borderId="91" xfId="0" applyFont="1" applyFill="1" applyBorder="1" applyAlignment="1" applyProtection="1">
      <alignment horizontal="left" vertical="center"/>
    </xf>
    <xf numFmtId="0" fontId="28" fillId="0" borderId="92" xfId="0" applyFont="1" applyFill="1" applyBorder="1" applyAlignment="1" applyProtection="1">
      <alignment vertical="center"/>
    </xf>
    <xf numFmtId="0" fontId="28" fillId="0" borderId="93" xfId="0" applyFont="1" applyFill="1" applyBorder="1" applyAlignment="1" applyProtection="1">
      <alignment vertical="center"/>
    </xf>
    <xf numFmtId="0" fontId="28" fillId="0" borderId="94" xfId="0" applyFont="1" applyFill="1" applyBorder="1" applyAlignment="1" applyProtection="1">
      <alignment horizontal="left" vertical="center"/>
    </xf>
    <xf numFmtId="0" fontId="28" fillId="0" borderId="95" xfId="0" applyFont="1" applyFill="1" applyBorder="1" applyAlignment="1" applyProtection="1">
      <alignment vertical="center"/>
    </xf>
    <xf numFmtId="0" fontId="28" fillId="0" borderId="0" xfId="0" applyFont="1" applyFill="1" applyBorder="1" applyAlignment="1" applyProtection="1">
      <alignment vertical="center"/>
    </xf>
    <xf numFmtId="0" fontId="14" fillId="0" borderId="0" xfId="0" applyFont="1" applyFill="1" applyBorder="1" applyProtection="1"/>
    <xf numFmtId="0" fontId="28" fillId="0" borderId="94" xfId="0" applyFont="1" applyFill="1" applyBorder="1" applyAlignment="1" applyProtection="1">
      <alignment vertical="center"/>
    </xf>
    <xf numFmtId="0" fontId="29" fillId="0" borderId="0" xfId="0" applyFont="1" applyFill="1" applyBorder="1" applyAlignment="1" applyProtection="1">
      <alignment horizontal="left" vertical="center"/>
    </xf>
    <xf numFmtId="0" fontId="29" fillId="0" borderId="0" xfId="0" applyFont="1" applyFill="1" applyBorder="1" applyAlignment="1" applyProtection="1">
      <alignment horizontal="right" vertical="center"/>
    </xf>
    <xf numFmtId="0" fontId="29" fillId="0" borderId="95" xfId="0" applyFont="1" applyFill="1" applyBorder="1" applyAlignment="1" applyProtection="1">
      <alignment horizontal="left" vertical="center"/>
    </xf>
    <xf numFmtId="0" fontId="30" fillId="5" borderId="0" xfId="0" applyFont="1" applyFill="1" applyBorder="1" applyAlignment="1" applyProtection="1">
      <alignment vertical="center"/>
    </xf>
    <xf numFmtId="0" fontId="29" fillId="5" borderId="0" xfId="0" applyFont="1" applyFill="1" applyBorder="1" applyAlignment="1" applyProtection="1">
      <alignment horizontal="left" vertical="center"/>
    </xf>
    <xf numFmtId="0" fontId="28" fillId="5" borderId="0" xfId="0" applyFont="1" applyFill="1" applyBorder="1" applyAlignment="1" applyProtection="1">
      <alignment vertical="center"/>
    </xf>
    <xf numFmtId="0" fontId="29" fillId="5" borderId="0" xfId="0" applyFont="1" applyFill="1" applyBorder="1" applyAlignment="1" applyProtection="1">
      <alignment horizontal="right" vertical="center"/>
    </xf>
    <xf numFmtId="0" fontId="14" fillId="0" borderId="94" xfId="0" applyFont="1" applyFill="1" applyBorder="1" applyProtection="1"/>
    <xf numFmtId="0" fontId="31" fillId="2" borderId="96" xfId="0" applyFont="1" applyFill="1" applyBorder="1" applyAlignment="1" applyProtection="1">
      <alignment horizontal="center" vertical="center"/>
    </xf>
    <xf numFmtId="0" fontId="31" fillId="2" borderId="78" xfId="0" applyFont="1" applyFill="1" applyBorder="1" applyAlignment="1" applyProtection="1">
      <alignment horizontal="center" vertical="center"/>
    </xf>
    <xf numFmtId="0" fontId="31" fillId="2" borderId="79" xfId="0" applyFont="1" applyFill="1" applyBorder="1" applyAlignment="1" applyProtection="1">
      <alignment horizontal="center" vertical="center"/>
    </xf>
    <xf numFmtId="0" fontId="0" fillId="0" borderId="95" xfId="0" applyFont="1" applyFill="1" applyBorder="1" applyProtection="1"/>
    <xf numFmtId="0" fontId="32" fillId="0" borderId="0" xfId="0" applyFont="1" applyFill="1" applyBorder="1" applyAlignment="1" applyProtection="1">
      <alignment vertical="center"/>
    </xf>
    <xf numFmtId="0" fontId="0" fillId="0" borderId="0" xfId="0" applyFont="1" applyFill="1" applyProtection="1"/>
    <xf numFmtId="0" fontId="32" fillId="0" borderId="24" xfId="0" applyFont="1" applyFill="1" applyBorder="1" applyAlignment="1" applyProtection="1">
      <alignment horizontal="center" vertical="center"/>
    </xf>
    <xf numFmtId="0" fontId="31" fillId="13" borderId="9" xfId="0" applyFont="1" applyFill="1" applyBorder="1" applyAlignment="1" applyProtection="1">
      <alignment horizontal="center" vertical="center"/>
    </xf>
    <xf numFmtId="0" fontId="31" fillId="13" borderId="10" xfId="0" applyFont="1" applyFill="1" applyBorder="1" applyAlignment="1" applyProtection="1">
      <alignment horizontal="center" vertical="center"/>
    </xf>
    <xf numFmtId="0" fontId="31" fillId="13" borderId="11" xfId="0" applyFont="1" applyFill="1" applyBorder="1" applyAlignment="1" applyProtection="1">
      <alignment horizontal="center" vertical="center"/>
    </xf>
    <xf numFmtId="0" fontId="28" fillId="0" borderId="97" xfId="0" applyFont="1" applyFill="1" applyBorder="1" applyAlignment="1" applyProtection="1">
      <alignment horizontal="left" vertical="center" indent="1"/>
    </xf>
    <xf numFmtId="0" fontId="14" fillId="0" borderId="97" xfId="0" applyFont="1" applyFill="1" applyBorder="1" applyProtection="1"/>
    <xf numFmtId="0" fontId="14" fillId="0" borderId="98" xfId="0" applyFont="1" applyFill="1" applyBorder="1" applyProtection="1"/>
    <xf numFmtId="0" fontId="0" fillId="0" borderId="98" xfId="0" applyFont="1" applyFill="1" applyBorder="1" applyProtection="1"/>
    <xf numFmtId="165" fontId="14" fillId="0" borderId="99" xfId="0" applyNumberFormat="1" applyFont="1" applyFill="1" applyBorder="1" applyProtection="1">
      <protection locked="0"/>
    </xf>
    <xf numFmtId="44" fontId="28" fillId="3" borderId="100" xfId="0" applyNumberFormat="1" applyFont="1" applyFill="1" applyBorder="1" applyAlignment="1" applyProtection="1">
      <alignment horizontal="right" vertical="center"/>
    </xf>
    <xf numFmtId="44" fontId="28" fillId="0" borderId="101" xfId="0" applyNumberFormat="1" applyFont="1" applyFill="1" applyBorder="1" applyAlignment="1" applyProtection="1">
      <alignment horizontal="right" vertical="center"/>
      <protection locked="0"/>
    </xf>
    <xf numFmtId="44" fontId="28" fillId="0" borderId="102" xfId="0" applyNumberFormat="1" applyFont="1" applyFill="1" applyBorder="1" applyAlignment="1" applyProtection="1">
      <alignment horizontal="right" vertical="center"/>
      <protection locked="0"/>
    </xf>
    <xf numFmtId="165" fontId="14" fillId="0" borderId="12" xfId="0" applyNumberFormat="1" applyFont="1" applyFill="1" applyBorder="1" applyProtection="1">
      <protection locked="0"/>
    </xf>
    <xf numFmtId="44" fontId="28" fillId="3" borderId="105" xfId="0" applyNumberFormat="1" applyFont="1" applyFill="1" applyBorder="1" applyAlignment="1" applyProtection="1">
      <alignment vertical="center"/>
    </xf>
    <xf numFmtId="165" fontId="14" fillId="0" borderId="108" xfId="0" applyNumberFormat="1" applyFont="1" applyFill="1" applyBorder="1" applyProtection="1">
      <protection locked="0"/>
    </xf>
    <xf numFmtId="44" fontId="28" fillId="0" borderId="109" xfId="0" applyNumberFormat="1" applyFont="1" applyFill="1" applyBorder="1" applyAlignment="1" applyProtection="1">
      <alignment horizontal="right" vertical="center"/>
      <protection locked="0"/>
    </xf>
    <xf numFmtId="44" fontId="28" fillId="0" borderId="110" xfId="0" applyNumberFormat="1" applyFont="1" applyFill="1" applyBorder="1" applyAlignment="1" applyProtection="1">
      <alignment horizontal="right" vertical="center"/>
      <protection locked="0"/>
    </xf>
    <xf numFmtId="0" fontId="28" fillId="0" borderId="111" xfId="0" applyFont="1" applyFill="1" applyBorder="1" applyAlignment="1" applyProtection="1">
      <alignment horizontal="left" vertical="center" indent="1"/>
    </xf>
    <xf numFmtId="0" fontId="31" fillId="0" borderId="111" xfId="0" applyFont="1" applyFill="1" applyBorder="1" applyAlignment="1" applyProtection="1">
      <alignment vertical="center"/>
    </xf>
    <xf numFmtId="0" fontId="14" fillId="0" borderId="111" xfId="0" applyFont="1" applyFill="1" applyBorder="1" applyProtection="1"/>
    <xf numFmtId="165" fontId="14" fillId="0" borderId="111" xfId="0" applyNumberFormat="1" applyFont="1" applyFill="1" applyBorder="1" applyProtection="1"/>
    <xf numFmtId="0" fontId="0" fillId="0" borderId="58" xfId="0" applyFont="1" applyFill="1" applyBorder="1" applyProtection="1"/>
    <xf numFmtId="44" fontId="28" fillId="3" borderId="112" xfId="0" applyNumberFormat="1" applyFont="1" applyFill="1" applyBorder="1" applyAlignment="1" applyProtection="1">
      <alignment horizontal="right" vertical="center"/>
    </xf>
    <xf numFmtId="44" fontId="28" fillId="0" borderId="113" xfId="0" applyNumberFormat="1" applyFont="1" applyFill="1" applyBorder="1" applyAlignment="1" applyProtection="1">
      <alignment horizontal="right" vertical="center"/>
      <protection locked="0"/>
    </xf>
    <xf numFmtId="44" fontId="28" fillId="0" borderId="114" xfId="0" applyNumberFormat="1" applyFont="1" applyFill="1" applyBorder="1" applyAlignment="1" applyProtection="1">
      <alignment horizontal="right" vertical="center"/>
      <protection locked="0"/>
    </xf>
    <xf numFmtId="0" fontId="31" fillId="0" borderId="0" xfId="0" applyFont="1" applyFill="1" applyBorder="1" applyAlignment="1" applyProtection="1">
      <alignment vertical="center"/>
    </xf>
    <xf numFmtId="165" fontId="14" fillId="0" borderId="0" xfId="0" applyNumberFormat="1" applyFont="1" applyFill="1" applyBorder="1" applyProtection="1"/>
    <xf numFmtId="0" fontId="0" fillId="0" borderId="115" xfId="0" applyFont="1" applyFill="1" applyBorder="1" applyProtection="1"/>
    <xf numFmtId="164" fontId="28" fillId="13" borderId="116" xfId="0" applyNumberFormat="1" applyFont="1" applyFill="1" applyBorder="1" applyAlignment="1" applyProtection="1">
      <alignment horizontal="right" vertical="center"/>
    </xf>
    <xf numFmtId="5" fontId="28" fillId="13" borderId="117" xfId="0" applyNumberFormat="1" applyFont="1" applyFill="1" applyBorder="1" applyAlignment="1" applyProtection="1">
      <alignment horizontal="right" vertical="center"/>
    </xf>
    <xf numFmtId="5" fontId="28" fillId="13" borderId="118" xfId="0" applyNumberFormat="1" applyFont="1" applyFill="1" applyBorder="1" applyAlignment="1" applyProtection="1">
      <alignment horizontal="right" vertical="center"/>
    </xf>
    <xf numFmtId="44" fontId="28" fillId="0" borderId="121" xfId="0" applyNumberFormat="1" applyFont="1" applyFill="1" applyBorder="1" applyAlignment="1" applyProtection="1">
      <alignment horizontal="right" vertical="center"/>
      <protection locked="0"/>
    </xf>
    <xf numFmtId="44" fontId="28" fillId="0" borderId="122" xfId="0" applyNumberFormat="1" applyFont="1" applyFill="1" applyBorder="1" applyAlignment="1" applyProtection="1">
      <alignment horizontal="right" vertical="center"/>
      <protection locked="0"/>
    </xf>
    <xf numFmtId="44" fontId="28" fillId="0" borderId="123" xfId="0" applyNumberFormat="1" applyFont="1" applyFill="1" applyBorder="1" applyAlignment="1" applyProtection="1">
      <alignment horizontal="right" vertical="center"/>
      <protection locked="0"/>
    </xf>
    <xf numFmtId="44" fontId="28" fillId="0" borderId="126" xfId="0" applyNumberFormat="1" applyFont="1" applyFill="1" applyBorder="1" applyAlignment="1" applyProtection="1">
      <alignment horizontal="right" vertical="center"/>
      <protection locked="0"/>
    </xf>
    <xf numFmtId="44" fontId="28" fillId="0" borderId="127" xfId="0" applyNumberFormat="1" applyFont="1" applyFill="1" applyBorder="1" applyAlignment="1" applyProtection="1">
      <alignment horizontal="right" vertical="center"/>
      <protection locked="0"/>
    </xf>
    <xf numFmtId="44" fontId="28" fillId="0" borderId="128" xfId="0" applyNumberFormat="1" applyFont="1" applyFill="1" applyBorder="1" applyAlignment="1" applyProtection="1">
      <alignment horizontal="right" vertical="center"/>
      <protection locked="0"/>
    </xf>
    <xf numFmtId="0" fontId="31" fillId="0" borderId="0" xfId="0" quotePrefix="1" applyFont="1" applyFill="1" applyBorder="1" applyAlignment="1" applyProtection="1">
      <alignment horizontal="center" vertical="center"/>
    </xf>
    <xf numFmtId="44" fontId="28" fillId="3" borderId="129" xfId="0" applyNumberFormat="1" applyFont="1" applyFill="1" applyBorder="1" applyAlignment="1" applyProtection="1">
      <alignment horizontal="right" vertical="center"/>
    </xf>
    <xf numFmtId="44" fontId="28" fillId="3" borderId="130" xfId="0" applyNumberFormat="1" applyFont="1" applyFill="1" applyBorder="1" applyAlignment="1" applyProtection="1">
      <alignment horizontal="right" vertical="center"/>
    </xf>
    <xf numFmtId="44" fontId="28" fillId="3" borderId="131" xfId="0" applyNumberFormat="1" applyFont="1" applyFill="1" applyBorder="1" applyAlignment="1" applyProtection="1">
      <alignment horizontal="right" vertical="center"/>
    </xf>
    <xf numFmtId="5" fontId="31" fillId="13" borderId="86" xfId="0" applyNumberFormat="1" applyFont="1" applyFill="1" applyBorder="1" applyAlignment="1" applyProtection="1">
      <alignment vertical="center"/>
    </xf>
    <xf numFmtId="5" fontId="31" fillId="13" borderId="0" xfId="0" applyNumberFormat="1" applyFont="1" applyFill="1" applyBorder="1" applyAlignment="1" applyProtection="1">
      <alignment vertical="center"/>
    </xf>
    <xf numFmtId="6" fontId="31" fillId="13" borderId="57" xfId="0" applyNumberFormat="1" applyFont="1" applyFill="1" applyBorder="1" applyAlignment="1" applyProtection="1">
      <alignment vertical="center"/>
    </xf>
    <xf numFmtId="0" fontId="31" fillId="0" borderId="0" xfId="0" applyFont="1" applyFill="1" applyBorder="1" applyAlignment="1" applyProtection="1">
      <alignment horizontal="center" vertical="center"/>
    </xf>
    <xf numFmtId="9" fontId="14" fillId="0" borderId="0" xfId="0" applyNumberFormat="1" applyFont="1" applyFill="1" applyBorder="1" applyProtection="1"/>
    <xf numFmtId="44" fontId="28" fillId="3" borderId="116" xfId="0" applyNumberFormat="1" applyFont="1" applyFill="1" applyBorder="1" applyAlignment="1" applyProtection="1">
      <alignment horizontal="right" vertical="center"/>
    </xf>
    <xf numFmtId="44" fontId="28" fillId="0" borderId="132" xfId="0" applyNumberFormat="1" applyFont="1" applyFill="1" applyBorder="1" applyAlignment="1" applyProtection="1">
      <alignment vertical="center"/>
      <protection locked="0"/>
    </xf>
    <xf numFmtId="44" fontId="28" fillId="0" borderId="133" xfId="0" applyNumberFormat="1" applyFont="1" applyFill="1" applyBorder="1" applyAlignment="1" applyProtection="1">
      <alignment vertical="center"/>
      <protection locked="0"/>
    </xf>
    <xf numFmtId="0" fontId="31" fillId="0" borderId="134" xfId="0" applyFont="1" applyFill="1" applyBorder="1" applyAlignment="1" applyProtection="1">
      <alignment vertical="center"/>
    </xf>
    <xf numFmtId="0" fontId="31" fillId="0" borderId="134" xfId="0" quotePrefix="1" applyFont="1" applyFill="1" applyBorder="1" applyAlignment="1" applyProtection="1">
      <alignment horizontal="center" vertical="center"/>
    </xf>
    <xf numFmtId="0" fontId="14" fillId="0" borderId="134" xfId="0" applyFont="1" applyFill="1" applyBorder="1" applyProtection="1"/>
    <xf numFmtId="9" fontId="14" fillId="0" borderId="134" xfId="0" applyNumberFormat="1" applyFont="1" applyFill="1" applyBorder="1" applyProtection="1"/>
    <xf numFmtId="0" fontId="14" fillId="0" borderId="135" xfId="0" applyFont="1" applyFill="1" applyBorder="1" applyProtection="1"/>
    <xf numFmtId="44" fontId="28" fillId="0" borderId="136" xfId="0" applyNumberFormat="1" applyFont="1" applyFill="1" applyBorder="1" applyAlignment="1" applyProtection="1">
      <alignment vertical="center"/>
      <protection locked="0"/>
    </xf>
    <xf numFmtId="44" fontId="28" fillId="0" borderId="137" xfId="0" applyNumberFormat="1" applyFont="1" applyFill="1" applyBorder="1" applyAlignment="1" applyProtection="1">
      <alignment vertical="center"/>
      <protection locked="0"/>
    </xf>
    <xf numFmtId="44" fontId="28" fillId="0" borderId="138" xfId="0" applyNumberFormat="1" applyFont="1" applyFill="1" applyBorder="1" applyAlignment="1" applyProtection="1">
      <alignment vertical="center"/>
      <protection locked="0"/>
    </xf>
    <xf numFmtId="44" fontId="31" fillId="3" borderId="139" xfId="0" applyNumberFormat="1" applyFont="1" applyFill="1" applyBorder="1" applyAlignment="1" applyProtection="1">
      <alignment vertical="center"/>
    </xf>
    <xf numFmtId="44" fontId="31" fillId="3" borderId="132" xfId="0" applyNumberFormat="1" applyFont="1" applyFill="1" applyBorder="1" applyAlignment="1" applyProtection="1">
      <alignment vertical="center"/>
    </xf>
    <xf numFmtId="44" fontId="31" fillId="3" borderId="133" xfId="0" applyNumberFormat="1" applyFont="1" applyFill="1" applyBorder="1" applyAlignment="1" applyProtection="1">
      <alignment vertical="center"/>
    </xf>
    <xf numFmtId="0" fontId="32" fillId="0" borderId="0" xfId="0" applyFont="1" applyFill="1" applyBorder="1" applyAlignment="1" applyProtection="1">
      <alignment horizontal="center" vertical="center"/>
    </xf>
    <xf numFmtId="0" fontId="33" fillId="0" borderId="97" xfId="0" applyFont="1" applyFill="1" applyBorder="1" applyAlignment="1" applyProtection="1">
      <alignment vertical="center"/>
    </xf>
    <xf numFmtId="0" fontId="0" fillId="0" borderId="140" xfId="0" applyFont="1" applyFill="1" applyBorder="1" applyProtection="1"/>
    <xf numFmtId="44" fontId="34" fillId="3" borderId="141" xfId="0" applyNumberFormat="1" applyFont="1" applyFill="1" applyBorder="1" applyAlignment="1" applyProtection="1">
      <alignment vertical="center"/>
    </xf>
    <xf numFmtId="44" fontId="34" fillId="3" borderId="142" xfId="0" applyNumberFormat="1" applyFont="1" applyFill="1" applyBorder="1" applyAlignment="1" applyProtection="1">
      <alignment vertical="center"/>
    </xf>
    <xf numFmtId="44" fontId="34" fillId="3" borderId="143" xfId="0" applyNumberFormat="1" applyFont="1" applyFill="1" applyBorder="1" applyAlignment="1" applyProtection="1">
      <alignment vertical="center"/>
    </xf>
    <xf numFmtId="0" fontId="33" fillId="0" borderId="134" xfId="0" applyFont="1" applyFill="1" applyBorder="1" applyAlignment="1" applyProtection="1">
      <alignment vertical="center"/>
    </xf>
    <xf numFmtId="0" fontId="0" fillId="0" borderId="144" xfId="0" applyFont="1" applyFill="1" applyBorder="1" applyProtection="1"/>
    <xf numFmtId="165" fontId="14" fillId="0" borderId="145" xfId="0" applyNumberFormat="1" applyFont="1" applyFill="1" applyBorder="1" applyProtection="1">
      <protection locked="0"/>
    </xf>
    <xf numFmtId="44" fontId="34" fillId="3" borderId="146" xfId="0" applyNumberFormat="1" applyFont="1" applyFill="1" applyBorder="1" applyAlignment="1" applyProtection="1">
      <alignment vertical="center"/>
    </xf>
    <xf numFmtId="44" fontId="34" fillId="3" borderId="147" xfId="0" applyNumberFormat="1" applyFont="1" applyFill="1" applyBorder="1" applyAlignment="1" applyProtection="1">
      <alignment vertical="center"/>
    </xf>
    <xf numFmtId="44" fontId="34" fillId="3" borderId="148" xfId="0" applyNumberFormat="1" applyFont="1" applyFill="1" applyBorder="1" applyAlignment="1" applyProtection="1">
      <alignment vertical="center"/>
    </xf>
    <xf numFmtId="0" fontId="32" fillId="0" borderId="0" xfId="0" applyFont="1" applyFill="1" applyBorder="1" applyAlignment="1" applyProtection="1">
      <alignment horizontal="left" vertical="center"/>
    </xf>
    <xf numFmtId="44" fontId="31" fillId="3" borderId="149" xfId="0" applyNumberFormat="1" applyFont="1" applyFill="1" applyBorder="1" applyAlignment="1" applyProtection="1">
      <alignment vertical="center"/>
    </xf>
    <xf numFmtId="44" fontId="31" fillId="3" borderId="150" xfId="0" applyNumberFormat="1" applyFont="1" applyFill="1" applyBorder="1" applyAlignment="1" applyProtection="1">
      <alignment vertical="center"/>
    </xf>
    <xf numFmtId="44" fontId="31" fillId="3" borderId="151" xfId="0" applyNumberFormat="1" applyFont="1" applyFill="1" applyBorder="1" applyAlignment="1" applyProtection="1">
      <alignment vertical="center"/>
    </xf>
    <xf numFmtId="0" fontId="35" fillId="14" borderId="0" xfId="0" applyFont="1" applyFill="1" applyBorder="1" applyAlignment="1" applyProtection="1">
      <alignment vertical="center"/>
    </xf>
    <xf numFmtId="0" fontId="29" fillId="14" borderId="0" xfId="0" applyFont="1" applyFill="1" applyBorder="1" applyAlignment="1" applyProtection="1">
      <alignment horizontal="left" vertical="center"/>
    </xf>
    <xf numFmtId="0" fontId="29" fillId="14" borderId="0" xfId="0" applyFont="1" applyFill="1" applyBorder="1" applyAlignment="1" applyProtection="1">
      <alignment horizontal="right" vertical="center"/>
    </xf>
    <xf numFmtId="0" fontId="32" fillId="0" borderId="0" xfId="0" applyFont="1" applyFill="1" applyBorder="1" applyAlignment="1" applyProtection="1">
      <alignment horizontal="right" vertical="center"/>
    </xf>
    <xf numFmtId="44" fontId="31" fillId="3" borderId="152" xfId="0" applyNumberFormat="1" applyFont="1" applyFill="1" applyBorder="1" applyAlignment="1" applyProtection="1">
      <alignment vertical="center"/>
    </xf>
    <xf numFmtId="44" fontId="31" fillId="3" borderId="153" xfId="0" applyNumberFormat="1" applyFont="1" applyFill="1" applyBorder="1" applyAlignment="1" applyProtection="1">
      <alignment vertical="center"/>
    </xf>
    <xf numFmtId="44" fontId="31" fillId="3" borderId="154" xfId="0" applyNumberFormat="1" applyFont="1" applyFill="1" applyBorder="1" applyAlignment="1" applyProtection="1">
      <alignment vertical="center"/>
    </xf>
    <xf numFmtId="44" fontId="31" fillId="0" borderId="0" xfId="0" applyNumberFormat="1" applyFont="1" applyFill="1" applyBorder="1" applyAlignment="1" applyProtection="1">
      <alignment vertical="center"/>
    </xf>
    <xf numFmtId="0" fontId="14" fillId="15" borderId="0" xfId="0" applyFont="1" applyFill="1" applyBorder="1" applyProtection="1"/>
    <xf numFmtId="0" fontId="9" fillId="0" borderId="0" xfId="0" applyFont="1" applyFill="1" applyBorder="1" applyProtection="1"/>
    <xf numFmtId="0" fontId="31" fillId="2" borderId="155" xfId="0" applyFont="1" applyFill="1" applyBorder="1" applyAlignment="1" applyProtection="1">
      <alignment horizontal="center" vertical="center"/>
    </xf>
    <xf numFmtId="44" fontId="28" fillId="0" borderId="159" xfId="0" applyNumberFormat="1" applyFont="1" applyFill="1" applyBorder="1" applyAlignment="1" applyProtection="1">
      <alignment horizontal="right" vertical="center"/>
      <protection locked="0"/>
    </xf>
    <xf numFmtId="44" fontId="28" fillId="0" borderId="160" xfId="0" applyNumberFormat="1" applyFont="1" applyFill="1" applyBorder="1" applyAlignment="1" applyProtection="1">
      <alignment horizontal="right" vertical="center"/>
      <protection locked="0"/>
    </xf>
    <xf numFmtId="44" fontId="28" fillId="0" borderId="161" xfId="0" applyNumberFormat="1" applyFont="1" applyFill="1" applyBorder="1" applyAlignment="1" applyProtection="1">
      <alignment vertical="center"/>
      <protection locked="0"/>
    </xf>
    <xf numFmtId="44" fontId="28" fillId="0" borderId="165" xfId="0" applyNumberFormat="1" applyFont="1" applyFill="1" applyBorder="1" applyAlignment="1" applyProtection="1">
      <alignment horizontal="right" vertical="center"/>
      <protection locked="0"/>
    </xf>
    <xf numFmtId="44" fontId="28" fillId="0" borderId="166" xfId="0" applyNumberFormat="1" applyFont="1" applyFill="1" applyBorder="1" applyAlignment="1" applyProtection="1">
      <alignment horizontal="right" vertical="center"/>
      <protection locked="0"/>
    </xf>
    <xf numFmtId="44" fontId="28" fillId="0" borderId="110" xfId="0" applyNumberFormat="1" applyFont="1" applyFill="1" applyBorder="1" applyAlignment="1" applyProtection="1">
      <alignment vertical="center"/>
      <protection locked="0"/>
    </xf>
    <xf numFmtId="44" fontId="28" fillId="0" borderId="170" xfId="0" applyNumberFormat="1" applyFont="1" applyFill="1" applyBorder="1" applyAlignment="1" applyProtection="1">
      <alignment horizontal="right" vertical="center"/>
      <protection locked="0"/>
    </xf>
    <xf numFmtId="44" fontId="28" fillId="0" borderId="171" xfId="0" applyNumberFormat="1" applyFont="1" applyFill="1" applyBorder="1" applyAlignment="1" applyProtection="1">
      <alignment horizontal="right" vertical="center"/>
      <protection locked="0"/>
    </xf>
    <xf numFmtId="44" fontId="28" fillId="0" borderId="172" xfId="0" applyNumberFormat="1" applyFont="1" applyFill="1" applyBorder="1" applyAlignment="1" applyProtection="1">
      <alignment vertical="center"/>
      <protection locked="0"/>
    </xf>
    <xf numFmtId="49" fontId="28" fillId="0" borderId="0" xfId="0" applyNumberFormat="1" applyFont="1" applyFill="1" applyBorder="1" applyAlignment="1" applyProtection="1">
      <alignment horizontal="left" vertical="center"/>
    </xf>
    <xf numFmtId="44" fontId="28" fillId="0" borderId="0" xfId="0" applyNumberFormat="1" applyFont="1" applyFill="1" applyBorder="1" applyAlignment="1" applyProtection="1">
      <alignment horizontal="right" vertical="center"/>
    </xf>
    <xf numFmtId="44" fontId="32" fillId="0" borderId="0" xfId="0" applyNumberFormat="1" applyFont="1" applyFill="1" applyBorder="1" applyAlignment="1" applyProtection="1">
      <alignment horizontal="right" vertical="center"/>
    </xf>
    <xf numFmtId="44" fontId="28" fillId="3" borderId="173" xfId="0" applyNumberFormat="1" applyFont="1" applyFill="1" applyBorder="1" applyAlignment="1" applyProtection="1">
      <alignment horizontal="right" vertical="center"/>
    </xf>
    <xf numFmtId="44" fontId="28" fillId="3" borderId="174" xfId="0" applyNumberFormat="1" applyFont="1" applyFill="1" applyBorder="1" applyAlignment="1" applyProtection="1">
      <alignment horizontal="right" vertical="center"/>
    </xf>
    <xf numFmtId="44" fontId="28" fillId="3" borderId="175" xfId="0" applyNumberFormat="1" applyFont="1" applyFill="1" applyBorder="1" applyAlignment="1" applyProtection="1">
      <alignment horizontal="right" vertical="center"/>
    </xf>
    <xf numFmtId="0" fontId="28" fillId="0" borderId="0" xfId="0" applyFont="1" applyFill="1" applyBorder="1" applyProtection="1"/>
    <xf numFmtId="43" fontId="28" fillId="3" borderId="105" xfId="0" applyNumberFormat="1" applyFont="1" applyFill="1" applyBorder="1" applyAlignment="1" applyProtection="1">
      <alignment horizontal="right" vertical="center"/>
    </xf>
    <xf numFmtId="43" fontId="28" fillId="3" borderId="109" xfId="0" applyNumberFormat="1" applyFont="1" applyFill="1" applyBorder="1" applyAlignment="1" applyProtection="1">
      <alignment horizontal="right" vertical="center"/>
    </xf>
    <xf numFmtId="43" fontId="28" fillId="3" borderId="110" xfId="0" applyNumberFormat="1" applyFont="1" applyFill="1" applyBorder="1" applyAlignment="1" applyProtection="1">
      <alignment horizontal="right" vertical="center"/>
    </xf>
    <xf numFmtId="44" fontId="28" fillId="3" borderId="176" xfId="0" applyNumberFormat="1" applyFont="1" applyFill="1" applyBorder="1" applyAlignment="1" applyProtection="1">
      <alignment horizontal="right" vertical="center"/>
    </xf>
    <xf numFmtId="44" fontId="28" fillId="3" borderId="177" xfId="0" applyNumberFormat="1" applyFont="1" applyFill="1" applyBorder="1" applyAlignment="1" applyProtection="1">
      <alignment horizontal="right" vertical="center"/>
    </xf>
    <xf numFmtId="44" fontId="28" fillId="3" borderId="172" xfId="0" applyNumberFormat="1" applyFont="1" applyFill="1" applyBorder="1" applyAlignment="1" applyProtection="1">
      <alignment horizontal="right" vertical="center"/>
    </xf>
    <xf numFmtId="6" fontId="28" fillId="0" borderId="0" xfId="0" applyNumberFormat="1" applyFont="1" applyFill="1" applyBorder="1" applyAlignment="1" applyProtection="1">
      <alignment horizontal="right" vertical="center"/>
    </xf>
    <xf numFmtId="44" fontId="28" fillId="0" borderId="81" xfId="0" applyNumberFormat="1" applyFont="1" applyFill="1" applyBorder="1" applyAlignment="1" applyProtection="1">
      <alignment vertical="center"/>
      <protection locked="0"/>
    </xf>
    <xf numFmtId="44" fontId="28" fillId="0" borderId="83" xfId="0" applyNumberFormat="1" applyFont="1" applyFill="1" applyBorder="1" applyAlignment="1" applyProtection="1">
      <alignment vertical="center"/>
      <protection locked="0"/>
    </xf>
    <xf numFmtId="44" fontId="28" fillId="0" borderId="178" xfId="0" applyNumberFormat="1" applyFont="1" applyFill="1" applyBorder="1" applyAlignment="1" applyProtection="1">
      <alignment horizontal="right" vertical="center"/>
      <protection locked="0"/>
    </xf>
    <xf numFmtId="44" fontId="28" fillId="0" borderId="179" xfId="0" applyNumberFormat="1" applyFont="1" applyFill="1" applyBorder="1" applyAlignment="1" applyProtection="1">
      <alignment horizontal="right" vertical="center"/>
      <protection locked="0"/>
    </xf>
    <xf numFmtId="44" fontId="28" fillId="0" borderId="148" xfId="0" applyNumberFormat="1" applyFont="1" applyFill="1" applyBorder="1" applyAlignment="1" applyProtection="1">
      <alignment vertical="center"/>
      <protection locked="0"/>
    </xf>
    <xf numFmtId="0" fontId="32" fillId="0" borderId="10" xfId="0" applyFont="1" applyFill="1" applyBorder="1" applyAlignment="1" applyProtection="1">
      <alignment horizontal="left" vertical="center"/>
    </xf>
    <xf numFmtId="0" fontId="32" fillId="0" borderId="11" xfId="0" applyFont="1" applyFill="1" applyBorder="1" applyAlignment="1" applyProtection="1">
      <alignment horizontal="right" vertical="center"/>
    </xf>
    <xf numFmtId="44" fontId="28" fillId="3" borderId="180" xfId="0" applyNumberFormat="1" applyFont="1" applyFill="1" applyBorder="1" applyAlignment="1" applyProtection="1">
      <alignment horizontal="right" vertical="center"/>
    </xf>
    <xf numFmtId="44" fontId="28" fillId="3" borderId="181" xfId="0" applyNumberFormat="1" applyFont="1" applyFill="1" applyBorder="1" applyAlignment="1" applyProtection="1">
      <alignment horizontal="right" vertical="center"/>
    </xf>
    <xf numFmtId="44" fontId="28" fillId="3" borderId="182" xfId="0" applyNumberFormat="1" applyFont="1" applyFill="1" applyBorder="1" applyAlignment="1" applyProtection="1">
      <alignment horizontal="right" vertical="center"/>
    </xf>
    <xf numFmtId="0" fontId="28" fillId="0" borderId="0" xfId="0" applyFont="1" applyFill="1" applyBorder="1" applyAlignment="1" applyProtection="1">
      <alignment horizontal="left"/>
    </xf>
    <xf numFmtId="0" fontId="31" fillId="0" borderId="0" xfId="0" applyFont="1" applyFill="1" applyBorder="1" applyAlignment="1" applyProtection="1">
      <alignment horizontal="right"/>
    </xf>
    <xf numFmtId="0" fontId="32" fillId="0" borderId="57" xfId="0" applyFont="1" applyFill="1" applyBorder="1" applyAlignment="1" applyProtection="1">
      <alignment horizontal="right" vertical="center"/>
    </xf>
    <xf numFmtId="43" fontId="28" fillId="3" borderId="183" xfId="0" applyNumberFormat="1" applyFont="1" applyFill="1" applyBorder="1" applyAlignment="1" applyProtection="1">
      <alignment horizontal="right" vertical="center"/>
    </xf>
    <xf numFmtId="43" fontId="28" fillId="3" borderId="80" xfId="0" applyNumberFormat="1" applyFont="1" applyFill="1" applyBorder="1" applyAlignment="1" applyProtection="1">
      <alignment horizontal="right" vertical="center"/>
    </xf>
    <xf numFmtId="43" fontId="28" fillId="3" borderId="81" xfId="0" applyNumberFormat="1" applyFont="1" applyFill="1" applyBorder="1" applyAlignment="1" applyProtection="1">
      <alignment horizontal="right" vertical="center"/>
    </xf>
    <xf numFmtId="0" fontId="28" fillId="0" borderId="0" xfId="0" applyFont="1" applyFill="1" applyBorder="1" applyAlignment="1" applyProtection="1">
      <alignment horizontal="left" vertical="center"/>
    </xf>
    <xf numFmtId="44" fontId="28" fillId="3" borderId="184" xfId="0" applyNumberFormat="1" applyFont="1" applyFill="1" applyBorder="1" applyProtection="1"/>
    <xf numFmtId="44" fontId="28" fillId="3" borderId="185" xfId="0" applyNumberFormat="1" applyFont="1" applyFill="1" applyBorder="1" applyProtection="1"/>
    <xf numFmtId="44" fontId="28" fillId="3" borderId="186" xfId="0" applyNumberFormat="1" applyFont="1" applyFill="1" applyBorder="1" applyProtection="1"/>
    <xf numFmtId="0" fontId="14" fillId="0" borderId="187" xfId="0" applyFont="1" applyFill="1" applyBorder="1" applyProtection="1"/>
    <xf numFmtId="0" fontId="14" fillId="0" borderId="188" xfId="0" applyFont="1" applyFill="1" applyBorder="1" applyProtection="1"/>
    <xf numFmtId="0" fontId="32" fillId="0" borderId="188" xfId="0" applyFont="1" applyFill="1" applyBorder="1" applyAlignment="1" applyProtection="1">
      <alignment vertical="center"/>
    </xf>
    <xf numFmtId="0" fontId="14" fillId="0" borderId="189" xfId="0" applyFont="1" applyFill="1" applyBorder="1" applyProtection="1"/>
    <xf numFmtId="0" fontId="0" fillId="0" borderId="189" xfId="0" applyFont="1" applyFill="1" applyBorder="1" applyProtection="1"/>
    <xf numFmtId="0" fontId="0" fillId="0" borderId="188" xfId="0" applyFont="1" applyFill="1" applyBorder="1" applyProtection="1"/>
    <xf numFmtId="0" fontId="14" fillId="0" borderId="190" xfId="0" applyFont="1" applyFill="1" applyBorder="1" applyProtection="1"/>
    <xf numFmtId="0" fontId="4" fillId="2" borderId="0" xfId="0" applyFont="1" applyFill="1" applyBorder="1" applyAlignment="1" applyProtection="1"/>
    <xf numFmtId="0" fontId="28" fillId="2" borderId="0" xfId="0" applyFont="1" applyFill="1" applyBorder="1" applyAlignment="1" applyProtection="1">
      <alignment vertical="center"/>
    </xf>
    <xf numFmtId="0" fontId="5" fillId="0" borderId="24" xfId="0" applyFont="1" applyFill="1" applyBorder="1" applyAlignment="1" applyProtection="1"/>
    <xf numFmtId="0" fontId="23" fillId="0" borderId="24" xfId="0" applyFont="1" applyBorder="1" applyProtection="1"/>
    <xf numFmtId="0" fontId="0" fillId="0" borderId="24" xfId="0" applyBorder="1" applyProtection="1"/>
    <xf numFmtId="0" fontId="14" fillId="0" borderId="24" xfId="0" applyFont="1" applyFill="1" applyBorder="1" applyProtection="1"/>
    <xf numFmtId="0" fontId="6" fillId="0" borderId="24" xfId="0" applyFont="1" applyFill="1" applyBorder="1" applyAlignment="1" applyProtection="1"/>
    <xf numFmtId="14" fontId="29" fillId="3" borderId="7" xfId="0" applyNumberFormat="1" applyFont="1" applyFill="1" applyBorder="1" applyAlignment="1" applyProtection="1">
      <alignment horizontal="left" vertical="center"/>
    </xf>
    <xf numFmtId="0" fontId="14" fillId="0" borderId="95" xfId="0" applyFont="1" applyFill="1" applyBorder="1" applyProtection="1"/>
    <xf numFmtId="0" fontId="32" fillId="0" borderId="0" xfId="0" applyFont="1" applyFill="1" applyBorder="1" applyAlignment="1" applyProtection="1">
      <alignment horizontal="center"/>
    </xf>
    <xf numFmtId="0" fontId="32" fillId="0" borderId="24" xfId="0" applyFont="1" applyFill="1" applyBorder="1" applyAlignment="1" applyProtection="1">
      <alignment horizontal="center"/>
    </xf>
    <xf numFmtId="0" fontId="31" fillId="2" borderId="191" xfId="0" applyFont="1" applyFill="1" applyBorder="1" applyAlignment="1" applyProtection="1">
      <alignment horizontal="center" vertical="center" wrapText="1"/>
    </xf>
    <xf numFmtId="0" fontId="31" fillId="2" borderId="191" xfId="0" applyFont="1" applyFill="1" applyBorder="1" applyAlignment="1" applyProtection="1">
      <alignment horizontal="center" vertical="center"/>
    </xf>
    <xf numFmtId="0" fontId="28" fillId="0" borderId="192" xfId="0" applyFont="1" applyFill="1" applyBorder="1" applyAlignment="1" applyProtection="1">
      <alignment horizontal="left" vertical="center" indent="1"/>
    </xf>
    <xf numFmtId="0" fontId="31" fillId="0" borderId="192" xfId="0" applyFont="1" applyFill="1" applyBorder="1" applyAlignment="1" applyProtection="1">
      <alignment vertical="center"/>
    </xf>
    <xf numFmtId="165" fontId="14" fillId="0" borderId="97" xfId="0" applyNumberFormat="1" applyFont="1" applyFill="1" applyBorder="1" applyProtection="1"/>
    <xf numFmtId="44" fontId="31" fillId="3" borderId="99" xfId="0" applyNumberFormat="1" applyFont="1" applyFill="1" applyBorder="1" applyAlignment="1" applyProtection="1">
      <alignment vertical="center"/>
    </xf>
    <xf numFmtId="44" fontId="28" fillId="0" borderId="193" xfId="0" applyNumberFormat="1" applyFont="1" applyFill="1" applyBorder="1" applyAlignment="1" applyProtection="1">
      <alignment vertical="center"/>
      <protection locked="0"/>
    </xf>
    <xf numFmtId="44" fontId="28" fillId="0" borderId="194" xfId="0" applyNumberFormat="1" applyFont="1" applyFill="1" applyBorder="1" applyAlignment="1" applyProtection="1">
      <alignment vertical="center"/>
      <protection locked="0"/>
    </xf>
    <xf numFmtId="44" fontId="28" fillId="0" borderId="195" xfId="0" applyNumberFormat="1" applyFont="1" applyFill="1" applyBorder="1" applyAlignment="1" applyProtection="1">
      <alignment vertical="center"/>
      <protection locked="0"/>
    </xf>
    <xf numFmtId="0" fontId="36" fillId="0" borderId="94" xfId="0" applyFont="1" applyFill="1" applyBorder="1" applyAlignment="1" applyProtection="1">
      <alignment vertical="center"/>
    </xf>
    <xf numFmtId="0" fontId="28" fillId="0" borderId="196" xfId="0" applyFont="1" applyFill="1" applyBorder="1" applyAlignment="1" applyProtection="1">
      <alignment horizontal="left" vertical="center" indent="1"/>
    </xf>
    <xf numFmtId="0" fontId="31" fillId="0" borderId="196" xfId="0" applyFont="1" applyFill="1" applyBorder="1" applyAlignment="1" applyProtection="1">
      <alignment vertical="center"/>
    </xf>
    <xf numFmtId="165" fontId="28" fillId="0" borderId="197" xfId="0" applyNumberFormat="1" applyFont="1" applyFill="1" applyBorder="1" applyAlignment="1" applyProtection="1">
      <alignment vertical="center"/>
    </xf>
    <xf numFmtId="165" fontId="28" fillId="0" borderId="198" xfId="0" applyNumberFormat="1" applyFont="1" applyFill="1" applyBorder="1" applyAlignment="1" applyProtection="1">
      <alignment vertical="center"/>
      <protection locked="0"/>
    </xf>
    <xf numFmtId="44" fontId="31" fillId="3" borderId="198" xfId="0" applyNumberFormat="1" applyFont="1" applyFill="1" applyBorder="1" applyAlignment="1" applyProtection="1">
      <alignment vertical="center"/>
    </xf>
    <xf numFmtId="44" fontId="28" fillId="0" borderId="199" xfId="0" applyNumberFormat="1" applyFont="1" applyFill="1" applyBorder="1" applyAlignment="1" applyProtection="1">
      <alignment vertical="center"/>
      <protection locked="0"/>
    </xf>
    <xf numFmtId="44" fontId="28" fillId="0" borderId="200" xfId="0" applyNumberFormat="1" applyFont="1" applyFill="1" applyBorder="1" applyAlignment="1" applyProtection="1">
      <alignment vertical="center"/>
      <protection locked="0"/>
    </xf>
    <xf numFmtId="44" fontId="28" fillId="0" borderId="201" xfId="0" applyNumberFormat="1" applyFont="1" applyFill="1" applyBorder="1" applyAlignment="1" applyProtection="1">
      <alignment vertical="center"/>
      <protection locked="0"/>
    </xf>
    <xf numFmtId="0" fontId="28" fillId="0" borderId="196" xfId="0" applyFont="1" applyFill="1" applyBorder="1" applyAlignment="1" applyProtection="1">
      <alignment vertical="center"/>
    </xf>
    <xf numFmtId="0" fontId="37" fillId="0" borderId="94" xfId="0" applyFont="1" applyFill="1" applyBorder="1" applyAlignment="1" applyProtection="1">
      <alignment vertical="center"/>
    </xf>
    <xf numFmtId="0" fontId="28" fillId="0" borderId="6" xfId="0" applyFont="1" applyFill="1" applyBorder="1" applyAlignment="1" applyProtection="1">
      <alignment horizontal="left" vertical="center" indent="1"/>
    </xf>
    <xf numFmtId="0" fontId="31" fillId="0" borderId="6" xfId="0" applyFont="1" applyFill="1" applyBorder="1" applyAlignment="1" applyProtection="1">
      <alignment vertical="center"/>
    </xf>
    <xf numFmtId="165" fontId="28" fillId="0" borderId="108" xfId="0" applyNumberFormat="1" applyFont="1" applyFill="1" applyBorder="1" applyAlignment="1" applyProtection="1">
      <alignment vertical="center"/>
      <protection locked="0"/>
    </xf>
    <xf numFmtId="44" fontId="31" fillId="3" borderId="108" xfId="0" applyNumberFormat="1" applyFont="1" applyFill="1" applyBorder="1" applyAlignment="1" applyProtection="1">
      <alignment vertical="center"/>
    </xf>
    <xf numFmtId="44" fontId="28" fillId="0" borderId="202" xfId="0" applyNumberFormat="1" applyFont="1" applyFill="1" applyBorder="1" applyAlignment="1" applyProtection="1">
      <alignment vertical="center"/>
      <protection locked="0"/>
    </xf>
    <xf numFmtId="44" fontId="28" fillId="0" borderId="203" xfId="0" applyNumberFormat="1" applyFont="1" applyFill="1" applyBorder="1" applyAlignment="1" applyProtection="1">
      <alignment vertical="center"/>
      <protection locked="0"/>
    </xf>
    <xf numFmtId="44" fontId="28" fillId="0" borderId="204" xfId="0" applyNumberFormat="1" applyFont="1" applyFill="1" applyBorder="1" applyAlignment="1" applyProtection="1">
      <alignment vertical="center"/>
      <protection locked="0"/>
    </xf>
    <xf numFmtId="0" fontId="31" fillId="0" borderId="0" xfId="0" applyFont="1" applyFill="1" applyBorder="1" applyAlignment="1" applyProtection="1">
      <alignment horizontal="left" vertical="center"/>
    </xf>
    <xf numFmtId="44" fontId="31" fillId="3" borderId="205" xfId="0" applyNumberFormat="1" applyFont="1" applyFill="1" applyBorder="1" applyAlignment="1" applyProtection="1">
      <alignment vertical="center"/>
    </xf>
    <xf numFmtId="6" fontId="28" fillId="13" borderId="86" xfId="0" applyNumberFormat="1" applyFont="1" applyFill="1" applyBorder="1" applyAlignment="1" applyProtection="1">
      <alignment horizontal="right" vertical="center"/>
    </xf>
    <xf numFmtId="6" fontId="28" fillId="13" borderId="0" xfId="0" applyNumberFormat="1" applyFont="1" applyFill="1" applyBorder="1" applyAlignment="1" applyProtection="1">
      <alignment horizontal="right" vertical="center"/>
    </xf>
    <xf numFmtId="6" fontId="28" fillId="13" borderId="57" xfId="0" applyNumberFormat="1" applyFont="1" applyFill="1" applyBorder="1" applyAlignment="1" applyProtection="1">
      <alignment horizontal="right" vertical="center"/>
    </xf>
    <xf numFmtId="0" fontId="28" fillId="0" borderId="97" xfId="0" applyFont="1" applyFill="1" applyBorder="1" applyAlignment="1" applyProtection="1">
      <alignment horizontal="left" vertical="center"/>
    </xf>
    <xf numFmtId="0" fontId="31" fillId="0" borderId="97" xfId="0" applyFont="1" applyFill="1" applyBorder="1" applyAlignment="1" applyProtection="1">
      <alignment vertical="center"/>
    </xf>
    <xf numFmtId="165" fontId="28" fillId="0" borderId="97" xfId="0" applyNumberFormat="1" applyFont="1" applyFill="1" applyBorder="1" applyAlignment="1" applyProtection="1">
      <alignment vertical="center"/>
    </xf>
    <xf numFmtId="44" fontId="28" fillId="0" borderId="100" xfId="0" applyNumberFormat="1" applyFont="1" applyFill="1" applyBorder="1" applyAlignment="1" applyProtection="1">
      <alignment horizontal="right" vertical="center"/>
      <protection locked="0"/>
    </xf>
    <xf numFmtId="44" fontId="28" fillId="0" borderId="206" xfId="0" applyNumberFormat="1" applyFont="1" applyFill="1" applyBorder="1" applyAlignment="1" applyProtection="1">
      <alignment vertical="center"/>
      <protection locked="0"/>
    </xf>
    <xf numFmtId="44" fontId="28" fillId="0" borderId="207" xfId="0" applyNumberFormat="1" applyFont="1" applyFill="1" applyBorder="1" applyAlignment="1" applyProtection="1">
      <alignment vertical="center"/>
      <protection locked="0"/>
    </xf>
    <xf numFmtId="0" fontId="28" fillId="0" borderId="6" xfId="0" applyFont="1" applyFill="1" applyBorder="1" applyAlignment="1" applyProtection="1">
      <alignment horizontal="left" vertical="center"/>
    </xf>
    <xf numFmtId="44" fontId="28" fillId="0" borderId="208" xfId="0" applyNumberFormat="1" applyFont="1" applyFill="1" applyBorder="1" applyAlignment="1" applyProtection="1">
      <alignment horizontal="right" vertical="center"/>
      <protection locked="0"/>
    </xf>
    <xf numFmtId="165" fontId="28" fillId="0" borderId="0" xfId="0" applyNumberFormat="1" applyFont="1" applyFill="1" applyBorder="1" applyAlignment="1" applyProtection="1">
      <alignment vertical="center"/>
    </xf>
    <xf numFmtId="165" fontId="28" fillId="0" borderId="191" xfId="0" applyNumberFormat="1" applyFont="1" applyFill="1" applyBorder="1" applyAlignment="1" applyProtection="1">
      <alignment vertical="center"/>
      <protection locked="0"/>
    </xf>
    <xf numFmtId="44" fontId="31" fillId="3" borderId="191" xfId="0" applyNumberFormat="1" applyFont="1" applyFill="1" applyBorder="1" applyAlignment="1" applyProtection="1">
      <alignment vertical="center"/>
    </xf>
    <xf numFmtId="44" fontId="28" fillId="3" borderId="139" xfId="0" applyNumberFormat="1" applyFont="1" applyFill="1" applyBorder="1" applyAlignment="1" applyProtection="1">
      <alignment horizontal="right" vertical="center"/>
    </xf>
    <xf numFmtId="44" fontId="28" fillId="0" borderId="209" xfId="0" applyNumberFormat="1" applyFont="1" applyFill="1" applyBorder="1" applyAlignment="1" applyProtection="1">
      <alignment vertical="center"/>
      <protection locked="0"/>
    </xf>
    <xf numFmtId="44" fontId="28" fillId="0" borderId="133" xfId="0" applyNumberFormat="1" applyFont="1" applyFill="1" applyBorder="1" applyAlignment="1" applyProtection="1">
      <alignment horizontal="right" vertical="center"/>
      <protection locked="0"/>
    </xf>
    <xf numFmtId="0" fontId="31" fillId="0" borderId="134" xfId="0" applyFont="1" applyFill="1" applyBorder="1" applyAlignment="1" applyProtection="1">
      <alignment horizontal="left" vertical="center"/>
    </xf>
    <xf numFmtId="165" fontId="28" fillId="0" borderId="134" xfId="0" applyNumberFormat="1" applyFont="1" applyFill="1" applyBorder="1" applyAlignment="1" applyProtection="1">
      <alignment vertical="center"/>
    </xf>
    <xf numFmtId="165" fontId="28" fillId="0" borderId="210" xfId="0" applyNumberFormat="1" applyFont="1" applyFill="1" applyBorder="1" applyAlignment="1" applyProtection="1">
      <alignment vertical="center"/>
      <protection locked="0"/>
    </xf>
    <xf numFmtId="44" fontId="28" fillId="0" borderId="136" xfId="0" applyNumberFormat="1" applyFont="1" applyFill="1" applyBorder="1" applyAlignment="1" applyProtection="1">
      <alignment horizontal="right" vertical="center"/>
      <protection locked="0"/>
    </xf>
    <xf numFmtId="44" fontId="28" fillId="0" borderId="137" xfId="0" applyNumberFormat="1" applyFont="1" applyFill="1" applyBorder="1" applyAlignment="1" applyProtection="1">
      <alignment horizontal="right" vertical="center"/>
      <protection locked="0"/>
    </xf>
    <xf numFmtId="44" fontId="28" fillId="0" borderId="138" xfId="0" applyNumberFormat="1" applyFont="1" applyFill="1" applyBorder="1" applyAlignment="1" applyProtection="1">
      <alignment horizontal="right" vertical="center"/>
      <protection locked="0"/>
    </xf>
    <xf numFmtId="44" fontId="28" fillId="3" borderId="211" xfId="0" applyNumberFormat="1" applyFont="1" applyFill="1" applyBorder="1" applyAlignment="1" applyProtection="1">
      <alignment horizontal="right" vertical="center"/>
    </xf>
    <xf numFmtId="44" fontId="28" fillId="3" borderId="212" xfId="0" applyNumberFormat="1" applyFont="1" applyFill="1" applyBorder="1" applyAlignment="1" applyProtection="1">
      <alignment horizontal="right" vertical="center"/>
    </xf>
    <xf numFmtId="44" fontId="28" fillId="3" borderId="213" xfId="0" applyNumberFormat="1" applyFont="1" applyFill="1" applyBorder="1" applyAlignment="1" applyProtection="1">
      <alignment horizontal="right" vertical="center"/>
    </xf>
    <xf numFmtId="6" fontId="31" fillId="0" borderId="42" xfId="0" applyNumberFormat="1" applyFont="1" applyFill="1" applyBorder="1" applyAlignment="1" applyProtection="1">
      <alignment vertical="center"/>
    </xf>
    <xf numFmtId="0" fontId="0" fillId="0" borderId="94" xfId="0" applyBorder="1" applyProtection="1"/>
    <xf numFmtId="0" fontId="0" fillId="0" borderId="0" xfId="0" applyBorder="1" applyProtection="1"/>
    <xf numFmtId="0" fontId="0" fillId="0" borderId="95" xfId="0" applyBorder="1" applyProtection="1"/>
    <xf numFmtId="0" fontId="0" fillId="0" borderId="216" xfId="0" applyBorder="1" applyProtection="1"/>
    <xf numFmtId="0" fontId="0" fillId="0" borderId="217" xfId="0" applyBorder="1" applyProtection="1"/>
    <xf numFmtId="0" fontId="0" fillId="0" borderId="218" xfId="0" applyBorder="1" applyProtection="1"/>
    <xf numFmtId="0" fontId="5" fillId="0" borderId="0" xfId="0" applyFont="1" applyFill="1" applyBorder="1" applyAlignment="1" applyProtection="1"/>
    <xf numFmtId="0" fontId="14" fillId="0" borderId="1" xfId="0" applyFont="1" applyBorder="1" applyProtection="1"/>
    <xf numFmtId="0" fontId="14" fillId="0" borderId="2" xfId="0" applyFont="1" applyBorder="1" applyProtection="1"/>
    <xf numFmtId="0" fontId="14" fillId="0" borderId="3" xfId="0" applyFont="1" applyBorder="1" applyProtection="1"/>
    <xf numFmtId="0" fontId="14" fillId="0" borderId="4" xfId="0" applyFont="1" applyBorder="1" applyProtection="1"/>
    <xf numFmtId="0" fontId="14" fillId="0" borderId="5" xfId="0" applyFont="1" applyBorder="1" applyProtection="1"/>
    <xf numFmtId="0" fontId="14" fillId="0" borderId="0" xfId="0" applyFont="1" applyBorder="1" applyProtection="1"/>
    <xf numFmtId="0" fontId="9" fillId="0" borderId="0" xfId="0" applyFont="1" applyBorder="1" applyProtection="1"/>
    <xf numFmtId="0" fontId="14" fillId="0" borderId="0" xfId="0" applyFont="1" applyFill="1" applyBorder="1" applyAlignment="1" applyProtection="1">
      <alignment horizontal="left"/>
    </xf>
    <xf numFmtId="0" fontId="9" fillId="0" borderId="0" xfId="0" applyFont="1" applyBorder="1" applyAlignment="1" applyProtection="1">
      <alignment horizontal="left" indent="1"/>
    </xf>
    <xf numFmtId="0" fontId="14" fillId="0" borderId="0" xfId="0" applyFont="1" applyFill="1" applyBorder="1" applyAlignment="1" applyProtection="1">
      <alignment horizontal="left" indent="1"/>
    </xf>
    <xf numFmtId="0" fontId="9" fillId="0" borderId="0" xfId="0" applyFont="1" applyBorder="1" applyAlignment="1" applyProtection="1"/>
    <xf numFmtId="0" fontId="14" fillId="0" borderId="37" xfId="0" applyFont="1" applyBorder="1" applyProtection="1"/>
    <xf numFmtId="0" fontId="14" fillId="0" borderId="38" xfId="0" applyFont="1" applyBorder="1" applyProtection="1"/>
    <xf numFmtId="0" fontId="14" fillId="0" borderId="38" xfId="0" applyFont="1" applyFill="1" applyBorder="1" applyProtection="1"/>
    <xf numFmtId="9" fontId="14" fillId="0" borderId="38" xfId="0" applyNumberFormat="1" applyFont="1" applyFill="1" applyBorder="1" applyProtection="1"/>
    <xf numFmtId="0" fontId="14" fillId="0" borderId="40" xfId="0" applyFont="1" applyBorder="1" applyProtection="1"/>
    <xf numFmtId="0" fontId="4" fillId="0" borderId="0" xfId="0" applyFont="1" applyBorder="1" applyProtection="1"/>
    <xf numFmtId="14" fontId="0" fillId="0" borderId="0" xfId="0" applyNumberFormat="1" applyProtection="1">
      <protection locked="0"/>
    </xf>
    <xf numFmtId="0" fontId="0" fillId="0" borderId="0" xfId="0" applyNumberFormat="1" applyProtection="1">
      <protection locked="0"/>
    </xf>
    <xf numFmtId="14" fontId="14" fillId="0" borderId="0" xfId="0" applyNumberFormat="1" applyFont="1" applyBorder="1" applyProtection="1"/>
    <xf numFmtId="0" fontId="4" fillId="3" borderId="191" xfId="0" applyNumberFormat="1" applyFont="1" applyFill="1" applyBorder="1" applyAlignment="1" applyProtection="1">
      <alignment horizontal="center"/>
    </xf>
    <xf numFmtId="0" fontId="4" fillId="3" borderId="191" xfId="0" applyFont="1" applyFill="1" applyBorder="1" applyAlignment="1" applyProtection="1">
      <alignment horizontal="center"/>
    </xf>
    <xf numFmtId="0" fontId="5" fillId="3" borderId="24" xfId="0" applyFont="1" applyFill="1" applyBorder="1" applyAlignment="1" applyProtection="1"/>
    <xf numFmtId="0" fontId="5" fillId="3" borderId="24" xfId="0" applyFont="1" applyFill="1" applyBorder="1" applyAlignment="1" applyProtection="1">
      <alignment vertical="center"/>
    </xf>
    <xf numFmtId="0" fontId="1" fillId="6" borderId="214" xfId="0" applyFont="1" applyFill="1" applyBorder="1" applyProtection="1"/>
    <xf numFmtId="0" fontId="1" fillId="0" borderId="214" xfId="0" applyFont="1" applyBorder="1" applyAlignment="1" applyProtection="1"/>
    <xf numFmtId="9" fontId="11" fillId="9" borderId="222" xfId="0" applyNumberFormat="1" applyFont="1" applyFill="1" applyBorder="1" applyAlignment="1" applyProtection="1">
      <alignment vertical="center"/>
    </xf>
    <xf numFmtId="42" fontId="11" fillId="0" borderId="223" xfId="0" applyNumberFormat="1" applyFont="1" applyFill="1" applyBorder="1" applyAlignment="1" applyProtection="1">
      <alignment vertical="center"/>
      <protection locked="0"/>
    </xf>
    <xf numFmtId="42" fontId="11" fillId="3" borderId="224" xfId="0" applyNumberFormat="1" applyFont="1" applyFill="1" applyBorder="1" applyAlignment="1" applyProtection="1">
      <alignment vertical="center"/>
    </xf>
    <xf numFmtId="42" fontId="11" fillId="0" borderId="64" xfId="0" applyNumberFormat="1" applyFont="1" applyFill="1" applyBorder="1" applyAlignment="1" applyProtection="1">
      <alignment vertical="center"/>
      <protection locked="0"/>
    </xf>
    <xf numFmtId="42" fontId="11" fillId="0" borderId="225" xfId="0" applyNumberFormat="1" applyFont="1" applyFill="1" applyBorder="1" applyAlignment="1" applyProtection="1">
      <alignment vertical="center"/>
      <protection locked="0"/>
    </xf>
    <xf numFmtId="42" fontId="11" fillId="6" borderId="214" xfId="0" applyNumberFormat="1" applyFont="1" applyFill="1" applyBorder="1" applyProtection="1"/>
    <xf numFmtId="42" fontId="11" fillId="3" borderId="156" xfId="0" applyNumberFormat="1" applyFont="1" applyFill="1" applyBorder="1" applyAlignment="1" applyProtection="1">
      <alignment vertical="center"/>
    </xf>
    <xf numFmtId="42" fontId="11" fillId="0" borderId="81" xfId="0" applyNumberFormat="1" applyFont="1" applyFill="1" applyBorder="1" applyAlignment="1" applyProtection="1">
      <alignment vertical="center"/>
      <protection locked="0"/>
    </xf>
    <xf numFmtId="9" fontId="11" fillId="9" borderId="226" xfId="0" applyNumberFormat="1" applyFont="1" applyFill="1" applyBorder="1" applyAlignment="1" applyProtection="1">
      <alignment vertical="center"/>
    </xf>
    <xf numFmtId="42" fontId="11" fillId="0" borderId="227" xfId="0" applyNumberFormat="1" applyFont="1" applyFill="1" applyBorder="1" applyAlignment="1" applyProtection="1">
      <alignment vertical="center"/>
      <protection locked="0"/>
    </xf>
    <xf numFmtId="42" fontId="11" fillId="3" borderId="228" xfId="0" applyNumberFormat="1" applyFont="1" applyFill="1" applyBorder="1" applyAlignment="1" applyProtection="1">
      <alignment vertical="center"/>
    </xf>
    <xf numFmtId="42" fontId="11" fillId="0" borderId="67" xfId="0" applyNumberFormat="1" applyFont="1" applyFill="1" applyBorder="1" applyAlignment="1" applyProtection="1">
      <alignment vertical="center"/>
      <protection locked="0"/>
    </xf>
    <xf numFmtId="42" fontId="11" fillId="0" borderId="229" xfId="0" applyNumberFormat="1" applyFont="1" applyFill="1" applyBorder="1" applyAlignment="1" applyProtection="1">
      <alignment vertical="center"/>
      <protection locked="0"/>
    </xf>
    <xf numFmtId="42" fontId="11" fillId="3" borderId="162" xfId="0" applyNumberFormat="1" applyFont="1" applyFill="1" applyBorder="1" applyAlignment="1" applyProtection="1">
      <alignment vertical="center"/>
    </xf>
    <xf numFmtId="42" fontId="11" fillId="0" borderId="83" xfId="0" applyNumberFormat="1" applyFont="1" applyFill="1" applyBorder="1" applyAlignment="1" applyProtection="1">
      <alignment vertical="center"/>
      <protection locked="0"/>
    </xf>
    <xf numFmtId="9" fontId="11" fillId="9" borderId="230" xfId="0" applyNumberFormat="1" applyFont="1" applyFill="1" applyBorder="1" applyAlignment="1" applyProtection="1">
      <alignment vertical="center"/>
    </xf>
    <xf numFmtId="42" fontId="11" fillId="0" borderId="231" xfId="0" applyNumberFormat="1" applyFont="1" applyFill="1" applyBorder="1" applyAlignment="1" applyProtection="1">
      <alignment vertical="center"/>
      <protection locked="0"/>
    </xf>
    <xf numFmtId="42" fontId="11" fillId="3" borderId="232" xfId="0" applyNumberFormat="1" applyFont="1" applyFill="1" applyBorder="1" applyAlignment="1" applyProtection="1">
      <alignment vertical="center"/>
    </xf>
    <xf numFmtId="42" fontId="11" fillId="0" borderId="233" xfId="0" applyNumberFormat="1" applyFont="1" applyFill="1" applyBorder="1" applyAlignment="1" applyProtection="1">
      <alignment vertical="center" wrapText="1"/>
      <protection locked="0"/>
    </xf>
    <xf numFmtId="42" fontId="11" fillId="0" borderId="234" xfId="0" applyNumberFormat="1" applyFont="1" applyFill="1" applyBorder="1" applyAlignment="1" applyProtection="1">
      <alignment vertical="center" wrapText="1"/>
      <protection locked="0"/>
    </xf>
    <xf numFmtId="42" fontId="11" fillId="3" borderId="124" xfId="0" applyNumberFormat="1" applyFont="1" applyFill="1" applyBorder="1" applyAlignment="1" applyProtection="1">
      <alignment vertical="center" wrapText="1"/>
    </xf>
    <xf numFmtId="42" fontId="11" fillId="0" borderId="235" xfId="0" applyNumberFormat="1" applyFont="1" applyFill="1" applyBorder="1" applyAlignment="1" applyProtection="1">
      <alignment vertical="center" wrapText="1"/>
      <protection locked="0"/>
    </xf>
    <xf numFmtId="42" fontId="11" fillId="10" borderId="236" xfId="0" applyNumberFormat="1" applyFont="1" applyFill="1" applyBorder="1" applyAlignment="1" applyProtection="1">
      <alignment vertical="center"/>
    </xf>
    <xf numFmtId="42" fontId="11" fillId="0" borderId="237" xfId="0" applyNumberFormat="1" applyFont="1" applyFill="1" applyBorder="1" applyAlignment="1" applyProtection="1">
      <alignment vertical="center"/>
      <protection locked="0"/>
    </xf>
    <xf numFmtId="42" fontId="11" fillId="10" borderId="156" xfId="0" applyNumberFormat="1" applyFont="1" applyFill="1" applyBorder="1" applyAlignment="1" applyProtection="1">
      <alignment vertical="center"/>
    </xf>
    <xf numFmtId="42" fontId="11" fillId="3" borderId="238" xfId="0" applyNumberFormat="1" applyFont="1" applyFill="1" applyBorder="1" applyAlignment="1" applyProtection="1">
      <alignment vertical="center"/>
    </xf>
    <xf numFmtId="42" fontId="11" fillId="0" borderId="239" xfId="0" applyNumberFormat="1" applyFont="1" applyFill="1" applyBorder="1" applyAlignment="1" applyProtection="1">
      <alignment vertical="center"/>
      <protection locked="0"/>
    </xf>
    <xf numFmtId="42" fontId="11" fillId="3" borderId="240" xfId="0" applyNumberFormat="1" applyFont="1" applyFill="1" applyBorder="1" applyAlignment="1" applyProtection="1">
      <alignment vertical="center"/>
    </xf>
    <xf numFmtId="42" fontId="11" fillId="0" borderId="233" xfId="0" applyNumberFormat="1" applyFont="1" applyFill="1" applyBorder="1" applyAlignment="1" applyProtection="1">
      <alignment vertical="center"/>
      <protection locked="0"/>
    </xf>
    <xf numFmtId="42" fontId="11" fillId="0" borderId="241" xfId="0" applyNumberFormat="1" applyFont="1" applyFill="1" applyBorder="1" applyAlignment="1" applyProtection="1">
      <alignment vertical="center"/>
      <protection locked="0"/>
    </xf>
    <xf numFmtId="42" fontId="11" fillId="3" borderId="124" xfId="0" applyNumberFormat="1" applyFont="1" applyFill="1" applyBorder="1" applyAlignment="1" applyProtection="1">
      <alignment vertical="center"/>
    </xf>
    <xf numFmtId="42" fontId="11" fillId="0" borderId="235" xfId="0" applyNumberFormat="1" applyFont="1" applyFill="1" applyBorder="1" applyAlignment="1" applyProtection="1">
      <alignment vertical="center"/>
      <protection locked="0"/>
    </xf>
    <xf numFmtId="42" fontId="11" fillId="0" borderId="67" xfId="0" applyNumberFormat="1" applyFont="1" applyFill="1" applyBorder="1" applyAlignment="1" applyProtection="1">
      <alignment vertical="center" wrapText="1"/>
      <protection locked="0"/>
    </xf>
    <xf numFmtId="42" fontId="11" fillId="0" borderId="239" xfId="0" applyNumberFormat="1" applyFont="1" applyFill="1" applyBorder="1" applyAlignment="1" applyProtection="1">
      <alignment vertical="center" wrapText="1"/>
      <protection locked="0"/>
    </xf>
    <xf numFmtId="42" fontId="11" fillId="0" borderId="83" xfId="0" applyNumberFormat="1" applyFont="1" applyFill="1" applyBorder="1" applyAlignment="1" applyProtection="1">
      <alignment vertical="center" wrapText="1"/>
      <protection locked="0"/>
    </xf>
    <xf numFmtId="42" fontId="11" fillId="0" borderId="241" xfId="0" applyNumberFormat="1" applyFont="1" applyFill="1" applyBorder="1" applyAlignment="1" applyProtection="1">
      <alignment vertical="center" wrapText="1"/>
      <protection locked="0"/>
    </xf>
    <xf numFmtId="42" fontId="11" fillId="3" borderId="242" xfId="0" applyNumberFormat="1" applyFont="1" applyFill="1" applyBorder="1" applyAlignment="1" applyProtection="1">
      <alignment vertical="center"/>
    </xf>
    <xf numFmtId="42" fontId="11" fillId="10" borderId="238" xfId="0" applyNumberFormat="1" applyFont="1" applyFill="1" applyBorder="1" applyAlignment="1" applyProtection="1">
      <alignment vertical="center"/>
    </xf>
    <xf numFmtId="42" fontId="11" fillId="10" borderId="162" xfId="0" applyNumberFormat="1" applyFont="1" applyFill="1" applyBorder="1" applyAlignment="1" applyProtection="1">
      <alignment vertical="center"/>
    </xf>
    <xf numFmtId="9" fontId="11" fillId="9" borderId="243" xfId="0" applyNumberFormat="1" applyFont="1" applyFill="1" applyBorder="1" applyAlignment="1" applyProtection="1">
      <alignment vertical="center"/>
    </xf>
    <xf numFmtId="42" fontId="11" fillId="10" borderId="242" xfId="0" applyNumberFormat="1" applyFont="1" applyFill="1" applyBorder="1" applyAlignment="1" applyProtection="1">
      <alignment vertical="center"/>
    </xf>
    <xf numFmtId="42" fontId="11" fillId="10" borderId="124" xfId="0" applyNumberFormat="1" applyFont="1" applyFill="1" applyBorder="1" applyAlignment="1" applyProtection="1">
      <alignment vertical="center"/>
    </xf>
    <xf numFmtId="42" fontId="11" fillId="10" borderId="24" xfId="0" applyNumberFormat="1" applyFont="1" applyFill="1" applyBorder="1" applyAlignment="1" applyProtection="1">
      <alignment vertical="center"/>
    </xf>
    <xf numFmtId="42" fontId="11" fillId="10" borderId="23" xfId="0" applyNumberFormat="1" applyFont="1" applyFill="1" applyBorder="1" applyAlignment="1" applyProtection="1">
      <alignment vertical="center"/>
    </xf>
    <xf numFmtId="42" fontId="11" fillId="10" borderId="244" xfId="0" applyNumberFormat="1" applyFont="1" applyFill="1" applyBorder="1" applyAlignment="1" applyProtection="1">
      <alignment vertical="center"/>
    </xf>
    <xf numFmtId="0" fontId="10" fillId="4" borderId="215" xfId="0" applyFont="1" applyFill="1" applyBorder="1" applyProtection="1"/>
    <xf numFmtId="166" fontId="0" fillId="0" borderId="0" xfId="0" applyNumberFormat="1" applyProtection="1">
      <protection locked="0"/>
    </xf>
    <xf numFmtId="42" fontId="0" fillId="0" borderId="0" xfId="0" applyNumberFormat="1" applyProtection="1">
      <protection locked="0"/>
    </xf>
    <xf numFmtId="0" fontId="39" fillId="0" borderId="191" xfId="0" applyFont="1" applyBorder="1" applyAlignment="1" applyProtection="1">
      <alignment horizontal="center" vertical="center"/>
    </xf>
    <xf numFmtId="0" fontId="6" fillId="0" borderId="0" xfId="0" applyFont="1" applyBorder="1" applyProtection="1"/>
    <xf numFmtId="14" fontId="39" fillId="0" borderId="219" xfId="0" applyNumberFormat="1" applyFont="1" applyFill="1" applyBorder="1" applyAlignment="1" applyProtection="1">
      <alignment horizontal="center" vertical="center"/>
    </xf>
    <xf numFmtId="14" fontId="39" fillId="0" borderId="220" xfId="0" applyNumberFormat="1" applyFont="1" applyFill="1" applyBorder="1" applyAlignment="1" applyProtection="1">
      <alignment horizontal="center" vertical="center"/>
    </xf>
    <xf numFmtId="0" fontId="4" fillId="2" borderId="0" xfId="0" applyFont="1" applyFill="1" applyBorder="1" applyProtection="1"/>
    <xf numFmtId="0" fontId="38" fillId="0" borderId="6" xfId="0" applyFont="1" applyFill="1" applyBorder="1" applyAlignment="1" applyProtection="1">
      <alignment horizontal="left"/>
      <protection locked="0"/>
    </xf>
    <xf numFmtId="0" fontId="5" fillId="3" borderId="24" xfId="0" applyFont="1" applyFill="1" applyBorder="1" applyAlignment="1" applyProtection="1"/>
    <xf numFmtId="0" fontId="1" fillId="0" borderId="14" xfId="0" applyFont="1" applyBorder="1" applyAlignment="1" applyProtection="1">
      <alignment vertical="center"/>
      <protection locked="0"/>
    </xf>
    <xf numFmtId="0" fontId="1" fillId="0" borderId="27" xfId="0" applyFont="1" applyBorder="1" applyAlignment="1" applyProtection="1">
      <alignment vertical="center"/>
      <protection locked="0"/>
    </xf>
    <xf numFmtId="0" fontId="1" fillId="0" borderId="28" xfId="0" applyFont="1" applyBorder="1" applyAlignment="1" applyProtection="1">
      <alignment vertical="center"/>
      <protection locked="0"/>
    </xf>
    <xf numFmtId="0" fontId="4" fillId="3" borderId="77" xfId="0" applyFont="1" applyFill="1" applyBorder="1" applyAlignment="1" applyProtection="1">
      <alignment horizontal="center"/>
    </xf>
    <xf numFmtId="0" fontId="4" fillId="3" borderId="42" xfId="0" applyFont="1" applyFill="1" applyBorder="1" applyAlignment="1" applyProtection="1">
      <alignment horizontal="center"/>
    </xf>
    <xf numFmtId="0" fontId="4" fillId="3" borderId="44" xfId="0" applyFont="1" applyFill="1" applyBorder="1" applyAlignment="1" applyProtection="1">
      <alignment horizontal="center"/>
    </xf>
    <xf numFmtId="0" fontId="5" fillId="3" borderId="24" xfId="0" applyFont="1" applyFill="1" applyBorder="1" applyProtection="1"/>
    <xf numFmtId="0" fontId="7" fillId="3" borderId="24" xfId="0" applyFont="1" applyFill="1" applyBorder="1" applyAlignment="1" applyProtection="1">
      <alignment horizontal="left"/>
    </xf>
    <xf numFmtId="5" fontId="14" fillId="8" borderId="17" xfId="0" applyNumberFormat="1" applyFont="1" applyFill="1" applyBorder="1" applyAlignment="1" applyProtection="1">
      <alignment horizontal="center" vertical="center" wrapText="1"/>
      <protection locked="0"/>
    </xf>
    <xf numFmtId="5" fontId="14" fillId="8" borderId="22" xfId="0" applyNumberFormat="1" applyFont="1" applyFill="1" applyBorder="1" applyAlignment="1" applyProtection="1">
      <alignment horizontal="center" vertical="center" wrapText="1"/>
      <protection locked="0"/>
    </xf>
    <xf numFmtId="5" fontId="14" fillId="8" borderId="18" xfId="0" applyNumberFormat="1" applyFont="1" applyFill="1" applyBorder="1" applyAlignment="1" applyProtection="1">
      <alignment horizontal="center" vertical="center" wrapText="1"/>
      <protection locked="0"/>
    </xf>
    <xf numFmtId="5" fontId="14" fillId="8" borderId="23" xfId="0" applyNumberFormat="1" applyFont="1" applyFill="1" applyBorder="1" applyAlignment="1" applyProtection="1">
      <alignment horizontal="center" vertical="center" wrapText="1"/>
      <protection locked="0"/>
    </xf>
    <xf numFmtId="5" fontId="14" fillId="8" borderId="19" xfId="0" applyNumberFormat="1" applyFont="1" applyFill="1" applyBorder="1" applyAlignment="1" applyProtection="1">
      <alignment horizontal="center" vertical="center" wrapText="1"/>
      <protection locked="0"/>
    </xf>
    <xf numFmtId="5" fontId="14" fillId="8" borderId="25" xfId="0" applyNumberFormat="1"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7" fillId="4" borderId="20" xfId="0" applyFont="1" applyFill="1" applyBorder="1" applyAlignment="1" applyProtection="1">
      <alignment horizontal="center" vertical="center" wrapText="1"/>
    </xf>
    <xf numFmtId="0" fontId="8" fillId="5" borderId="9" xfId="0" applyFont="1" applyFill="1" applyBorder="1" applyAlignment="1" applyProtection="1">
      <alignment horizontal="center"/>
    </xf>
    <xf numFmtId="0" fontId="8" fillId="5" borderId="214" xfId="0" applyFont="1" applyFill="1" applyBorder="1" applyAlignment="1" applyProtection="1">
      <alignment horizontal="center"/>
    </xf>
    <xf numFmtId="0" fontId="8" fillId="7" borderId="214" xfId="0" applyFont="1" applyFill="1" applyBorder="1" applyAlignment="1" applyProtection="1">
      <alignment horizontal="center"/>
    </xf>
    <xf numFmtId="0" fontId="8" fillId="7" borderId="11" xfId="0" applyFont="1" applyFill="1" applyBorder="1" applyAlignment="1" applyProtection="1">
      <alignment horizontal="center"/>
    </xf>
    <xf numFmtId="5" fontId="7" fillId="5" borderId="13" xfId="0" applyNumberFormat="1" applyFont="1" applyFill="1" applyBorder="1" applyAlignment="1" applyProtection="1">
      <alignment horizontal="center" vertical="center" wrapText="1"/>
    </xf>
    <xf numFmtId="5" fontId="7" fillId="5" borderId="21" xfId="0" applyNumberFormat="1" applyFont="1" applyFill="1" applyBorder="1" applyAlignment="1" applyProtection="1">
      <alignment horizontal="center" vertical="center" wrapText="1"/>
    </xf>
    <xf numFmtId="5" fontId="7" fillId="7" borderId="15" xfId="0" applyNumberFormat="1" applyFont="1" applyFill="1" applyBorder="1" applyAlignment="1" applyProtection="1">
      <alignment horizontal="center" vertical="center" wrapText="1"/>
    </xf>
    <xf numFmtId="5" fontId="7" fillId="7" borderId="221" xfId="0" applyNumberFormat="1" applyFont="1" applyFill="1" applyBorder="1" applyAlignment="1" applyProtection="1">
      <alignment horizontal="center" vertical="center" wrapText="1"/>
    </xf>
    <xf numFmtId="44" fontId="11" fillId="0" borderId="67" xfId="0" applyNumberFormat="1" applyFont="1" applyFill="1" applyBorder="1" applyAlignment="1" applyProtection="1">
      <alignment vertical="center"/>
      <protection locked="0"/>
    </xf>
    <xf numFmtId="44" fontId="11" fillId="0" borderId="68" xfId="0" applyNumberFormat="1" applyFont="1" applyFill="1" applyBorder="1" applyAlignment="1" applyProtection="1">
      <alignment vertical="center"/>
      <protection locked="0"/>
    </xf>
    <xf numFmtId="44" fontId="11" fillId="0" borderId="70" xfId="0" applyNumberFormat="1" applyFont="1" applyFill="1" applyBorder="1" applyAlignment="1" applyProtection="1">
      <alignment vertical="center"/>
      <protection locked="0"/>
    </xf>
    <xf numFmtId="44" fontId="11" fillId="0" borderId="71" xfId="0" applyNumberFormat="1" applyFont="1" applyFill="1" applyBorder="1" applyAlignment="1" applyProtection="1">
      <alignment vertical="center"/>
      <protection locked="0"/>
    </xf>
    <xf numFmtId="44" fontId="11" fillId="0" borderId="64" xfId="0" applyNumberFormat="1" applyFont="1" applyFill="1" applyBorder="1" applyAlignment="1" applyProtection="1">
      <alignment vertical="center"/>
      <protection locked="0"/>
    </xf>
    <xf numFmtId="44" fontId="11" fillId="0" borderId="65" xfId="0" applyNumberFormat="1" applyFont="1" applyFill="1" applyBorder="1" applyAlignment="1" applyProtection="1">
      <alignment vertical="center"/>
      <protection locked="0"/>
    </xf>
    <xf numFmtId="0" fontId="18" fillId="5" borderId="41" xfId="0" applyFont="1" applyFill="1" applyBorder="1" applyAlignment="1" applyProtection="1">
      <alignment horizontal="center"/>
    </xf>
    <xf numFmtId="0" fontId="18" fillId="5" borderId="43" xfId="0" applyFont="1" applyFill="1" applyBorder="1" applyAlignment="1" applyProtection="1">
      <alignment horizontal="center"/>
    </xf>
    <xf numFmtId="0" fontId="18" fillId="5" borderId="55" xfId="0" applyFont="1" applyFill="1" applyBorder="1" applyAlignment="1" applyProtection="1">
      <alignment horizontal="center"/>
    </xf>
    <xf numFmtId="5" fontId="20" fillId="2" borderId="35" xfId="0" applyNumberFormat="1" applyFont="1" applyFill="1" applyBorder="1" applyAlignment="1" applyProtection="1">
      <alignment horizontal="center" vertical="center" wrapText="1"/>
    </xf>
    <xf numFmtId="5" fontId="20" fillId="2" borderId="56" xfId="0" applyNumberFormat="1" applyFont="1" applyFill="1" applyBorder="1" applyAlignment="1" applyProtection="1">
      <alignment horizontal="center" vertical="center" wrapText="1"/>
    </xf>
    <xf numFmtId="0" fontId="0" fillId="0" borderId="9" xfId="0" applyBorder="1" applyAlignment="1" applyProtection="1">
      <alignment horizontal="left" vertical="top" wrapText="1"/>
      <protection locked="0"/>
    </xf>
    <xf numFmtId="0" fontId="0" fillId="0" borderId="214"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8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0" fillId="0" borderId="45"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15" xfId="0" applyBorder="1" applyAlignment="1" applyProtection="1">
      <alignment horizontal="left" vertical="top" wrapText="1"/>
      <protection locked="0"/>
    </xf>
    <xf numFmtId="49" fontId="28" fillId="0" borderId="66" xfId="0" applyNumberFormat="1" applyFont="1" applyFill="1" applyBorder="1" applyAlignment="1" applyProtection="1">
      <alignment horizontal="left" vertical="center"/>
      <protection locked="0"/>
    </xf>
    <xf numFmtId="49" fontId="28" fillId="0" borderId="162" xfId="0" applyNumberFormat="1" applyFont="1" applyFill="1" applyBorder="1" applyAlignment="1" applyProtection="1">
      <alignment horizontal="left" vertical="center"/>
      <protection locked="0"/>
    </xf>
    <xf numFmtId="49" fontId="28" fillId="0" borderId="163" xfId="0" applyNumberFormat="1" applyFont="1" applyFill="1" applyBorder="1" applyAlignment="1" applyProtection="1">
      <alignment horizontal="left" vertical="center"/>
      <protection locked="0"/>
    </xf>
    <xf numFmtId="44" fontId="28" fillId="0" borderId="164" xfId="0" applyNumberFormat="1" applyFont="1" applyFill="1" applyBorder="1" applyAlignment="1" applyProtection="1">
      <alignment horizontal="right" vertical="center"/>
      <protection locked="0"/>
    </xf>
    <xf numFmtId="44" fontId="28" fillId="0" borderId="68" xfId="0" applyNumberFormat="1" applyFont="1" applyFill="1" applyBorder="1" applyAlignment="1" applyProtection="1">
      <alignment horizontal="right" vertical="center"/>
      <protection locked="0"/>
    </xf>
    <xf numFmtId="49" fontId="28" fillId="0" borderId="69" xfId="0" applyNumberFormat="1" applyFont="1" applyFill="1" applyBorder="1" applyAlignment="1" applyProtection="1">
      <alignment horizontal="left" vertical="center"/>
      <protection locked="0"/>
    </xf>
    <xf numFmtId="49" fontId="28" fillId="0" borderId="167" xfId="0" applyNumberFormat="1" applyFont="1" applyFill="1" applyBorder="1" applyAlignment="1" applyProtection="1">
      <alignment horizontal="left" vertical="center"/>
      <protection locked="0"/>
    </xf>
    <xf numFmtId="49" fontId="28" fillId="0" borderId="168" xfId="0" applyNumberFormat="1" applyFont="1" applyFill="1" applyBorder="1" applyAlignment="1" applyProtection="1">
      <alignment horizontal="left" vertical="center"/>
      <protection locked="0"/>
    </xf>
    <xf numFmtId="44" fontId="28" fillId="0" borderId="169" xfId="0" applyNumberFormat="1" applyFont="1" applyFill="1" applyBorder="1" applyAlignment="1" applyProtection="1">
      <alignment horizontal="right" vertical="center"/>
      <protection locked="0"/>
    </xf>
    <xf numFmtId="44" fontId="28" fillId="0" borderId="71" xfId="0" applyNumberFormat="1" applyFont="1" applyFill="1" applyBorder="1" applyAlignment="1" applyProtection="1">
      <alignment horizontal="right" vertical="center"/>
      <protection locked="0"/>
    </xf>
    <xf numFmtId="0" fontId="32" fillId="0" borderId="0" xfId="0" applyFont="1" applyFill="1" applyBorder="1" applyAlignment="1" applyProtection="1">
      <alignment horizontal="right" vertical="center"/>
    </xf>
    <xf numFmtId="0" fontId="32" fillId="0" borderId="57" xfId="0" applyFont="1" applyFill="1" applyBorder="1" applyAlignment="1" applyProtection="1">
      <alignment horizontal="right" vertical="center"/>
    </xf>
    <xf numFmtId="0" fontId="31" fillId="2" borderId="77" xfId="0" applyFont="1" applyFill="1" applyBorder="1" applyAlignment="1" applyProtection="1">
      <alignment horizontal="center" vertical="center"/>
    </xf>
    <xf numFmtId="0" fontId="31" fillId="2" borderId="44" xfId="0" applyFont="1" applyFill="1" applyBorder="1" applyAlignment="1" applyProtection="1">
      <alignment horizontal="center" vertical="center"/>
    </xf>
    <xf numFmtId="49" fontId="28" fillId="0" borderId="63" xfId="0" applyNumberFormat="1" applyFont="1" applyFill="1" applyBorder="1" applyAlignment="1" applyProtection="1">
      <alignment horizontal="left" vertical="center"/>
      <protection locked="0"/>
    </xf>
    <xf numFmtId="49" fontId="28" fillId="0" borderId="156" xfId="0" applyNumberFormat="1" applyFont="1" applyFill="1" applyBorder="1" applyAlignment="1" applyProtection="1">
      <alignment horizontal="left" vertical="center"/>
      <protection locked="0"/>
    </xf>
    <xf numFmtId="49" fontId="28" fillId="0" borderId="157" xfId="0" applyNumberFormat="1" applyFont="1" applyFill="1" applyBorder="1" applyAlignment="1" applyProtection="1">
      <alignment horizontal="left" vertical="center"/>
      <protection locked="0"/>
    </xf>
    <xf numFmtId="44" fontId="28" fillId="0" borderId="158" xfId="0" applyNumberFormat="1" applyFont="1" applyFill="1" applyBorder="1" applyAlignment="1" applyProtection="1">
      <alignment horizontal="right" vertical="center"/>
      <protection locked="0"/>
    </xf>
    <xf numFmtId="44" fontId="28" fillId="0" borderId="65" xfId="0" applyNumberFormat="1" applyFont="1" applyFill="1" applyBorder="1" applyAlignment="1" applyProtection="1">
      <alignment horizontal="right" vertical="center"/>
      <protection locked="0"/>
    </xf>
    <xf numFmtId="0" fontId="32" fillId="15" borderId="0" xfId="0" applyFont="1" applyFill="1" applyBorder="1" applyAlignment="1" applyProtection="1">
      <alignment vertical="center"/>
    </xf>
    <xf numFmtId="49" fontId="28" fillId="0" borderId="66" xfId="0" applyNumberFormat="1" applyFont="1" applyFill="1" applyBorder="1" applyAlignment="1" applyProtection="1">
      <alignment vertical="center"/>
      <protection locked="0"/>
    </xf>
    <xf numFmtId="49" fontId="28" fillId="0" borderId="162" xfId="0" applyNumberFormat="1" applyFont="1" applyFill="1" applyBorder="1" applyAlignment="1" applyProtection="1">
      <alignment vertical="center"/>
      <protection locked="0"/>
    </xf>
    <xf numFmtId="49" fontId="28" fillId="0" borderId="163" xfId="0" applyNumberFormat="1" applyFont="1" applyFill="1" applyBorder="1" applyAlignment="1" applyProtection="1">
      <alignment vertical="center"/>
      <protection locked="0"/>
    </xf>
    <xf numFmtId="0" fontId="28" fillId="0" borderId="103" xfId="0" applyFont="1" applyFill="1" applyBorder="1" applyAlignment="1" applyProtection="1">
      <alignment horizontal="left" vertical="center" indent="1"/>
    </xf>
    <xf numFmtId="0" fontId="28" fillId="0" borderId="104" xfId="0" applyFont="1" applyFill="1" applyBorder="1" applyAlignment="1" applyProtection="1">
      <alignment horizontal="left" vertical="center" indent="1"/>
    </xf>
    <xf numFmtId="0" fontId="28" fillId="0" borderId="106" xfId="0" applyFont="1" applyFill="1" applyBorder="1" applyAlignment="1" applyProtection="1">
      <alignment horizontal="left" vertical="center" indent="1"/>
    </xf>
    <xf numFmtId="0" fontId="28" fillId="0" borderId="107" xfId="0" applyFont="1" applyFill="1" applyBorder="1" applyAlignment="1" applyProtection="1">
      <alignment horizontal="left" vertical="center" indent="1"/>
    </xf>
    <xf numFmtId="0" fontId="28" fillId="0" borderId="119" xfId="0" applyFont="1" applyFill="1" applyBorder="1" applyAlignment="1" applyProtection="1">
      <alignment vertical="center"/>
      <protection locked="0"/>
    </xf>
    <xf numFmtId="0" fontId="28" fillId="0" borderId="120" xfId="0" applyFont="1" applyFill="1" applyBorder="1" applyAlignment="1" applyProtection="1">
      <alignment vertical="center"/>
      <protection locked="0"/>
    </xf>
    <xf numFmtId="0" fontId="28" fillId="0" borderId="124" xfId="0" applyFont="1" applyFill="1" applyBorder="1" applyAlignment="1" applyProtection="1">
      <alignment vertical="center"/>
      <protection locked="0"/>
    </xf>
    <xf numFmtId="0" fontId="28" fillId="0" borderId="125" xfId="0" applyFont="1" applyFill="1" applyBorder="1" applyAlignment="1" applyProtection="1">
      <alignment vertical="center"/>
      <protection locked="0"/>
    </xf>
    <xf numFmtId="0" fontId="2" fillId="0" borderId="50" xfId="0" applyFont="1" applyBorder="1" applyProtection="1"/>
    <xf numFmtId="0" fontId="2" fillId="0" borderId="51" xfId="0" applyFont="1" applyBorder="1" applyProtection="1"/>
    <xf numFmtId="0" fontId="2" fillId="0" borderId="52" xfId="0" applyFont="1" applyBorder="1" applyProtection="1"/>
    <xf numFmtId="0" fontId="2" fillId="0" borderId="53" xfId="0" applyFont="1" applyBorder="1" applyProtection="1"/>
    <xf numFmtId="0" fontId="2" fillId="0" borderId="54" xfId="0" applyFont="1" applyBorder="1" applyProtection="1"/>
    <xf numFmtId="0" fontId="2" fillId="0" borderId="53" xfId="0" applyFont="1" applyFill="1" applyBorder="1" applyProtection="1"/>
    <xf numFmtId="0" fontId="8" fillId="5" borderId="10" xfId="0" applyFont="1" applyFill="1" applyBorder="1" applyAlignment="1" applyProtection="1">
      <alignment horizontal="center"/>
    </xf>
    <xf numFmtId="0" fontId="8" fillId="5" borderId="11" xfId="0" applyFont="1" applyFill="1" applyBorder="1" applyAlignment="1" applyProtection="1">
      <alignment horizontal="center"/>
    </xf>
    <xf numFmtId="0" fontId="5" fillId="5" borderId="13" xfId="0" applyFont="1" applyFill="1" applyBorder="1" applyAlignment="1" applyProtection="1">
      <alignment horizontal="center" vertical="center" wrapText="1"/>
    </xf>
    <xf numFmtId="0" fontId="5" fillId="2" borderId="14" xfId="0" applyFont="1" applyFill="1" applyBorder="1" applyAlignment="1" applyProtection="1">
      <alignment horizontal="center"/>
    </xf>
    <xf numFmtId="0" fontId="5" fillId="2" borderId="245" xfId="0" applyFont="1" applyFill="1" applyBorder="1" applyAlignment="1" applyProtection="1">
      <alignment horizontal="center"/>
    </xf>
    <xf numFmtId="3" fontId="1" fillId="0" borderId="0" xfId="0" applyNumberFormat="1" applyFont="1" applyFill="1" applyBorder="1" applyProtection="1"/>
    <xf numFmtId="0" fontId="5" fillId="5" borderId="21" xfId="0" applyFont="1" applyFill="1" applyBorder="1" applyAlignment="1" applyProtection="1">
      <alignment horizontal="center" vertical="center" wrapText="1"/>
    </xf>
    <xf numFmtId="0" fontId="40" fillId="0" borderId="0" xfId="0" applyFont="1" applyFill="1" applyBorder="1" applyAlignment="1" applyProtection="1">
      <alignment horizontal="center" wrapText="1"/>
    </xf>
    <xf numFmtId="5" fontId="8" fillId="0" borderId="0" xfId="0" applyNumberFormat="1" applyFont="1" applyFill="1" applyBorder="1" applyAlignment="1" applyProtection="1">
      <alignment horizontal="center" vertical="center" wrapText="1"/>
    </xf>
    <xf numFmtId="42" fontId="14" fillId="3" borderId="222" xfId="0" applyNumberFormat="1" applyFont="1" applyFill="1" applyBorder="1" applyAlignment="1" applyProtection="1">
      <alignment vertical="center"/>
    </xf>
    <xf numFmtId="42" fontId="14" fillId="16" borderId="26" xfId="0" applyNumberFormat="1" applyFont="1" applyFill="1" applyBorder="1" applyAlignment="1" applyProtection="1">
      <alignment vertical="center"/>
    </xf>
    <xf numFmtId="42" fontId="14" fillId="17" borderId="248" xfId="0" applyNumberFormat="1" applyFont="1" applyFill="1" applyBorder="1" applyAlignment="1" applyProtection="1">
      <alignment vertical="center"/>
    </xf>
    <xf numFmtId="42" fontId="14" fillId="3" borderId="226" xfId="0" applyNumberFormat="1" applyFont="1" applyFill="1" applyBorder="1" applyAlignment="1" applyProtection="1">
      <alignment vertical="center"/>
    </xf>
    <xf numFmtId="42" fontId="14" fillId="0" borderId="249" xfId="0" applyNumberFormat="1" applyFont="1" applyFill="1" applyBorder="1" applyAlignment="1" applyProtection="1">
      <alignment vertical="center"/>
      <protection locked="0"/>
    </xf>
    <xf numFmtId="42" fontId="14" fillId="17" borderId="247" xfId="0" applyNumberFormat="1" applyFont="1" applyFill="1" applyBorder="1" applyAlignment="1" applyProtection="1">
      <alignment vertical="center"/>
    </xf>
    <xf numFmtId="5" fontId="1" fillId="0" borderId="0" xfId="0" applyNumberFormat="1" applyFont="1" applyFill="1" applyBorder="1" applyAlignment="1" applyProtection="1">
      <alignment horizontal="left" vertical="center"/>
    </xf>
    <xf numFmtId="3" fontId="1" fillId="0" borderId="0" xfId="0" applyNumberFormat="1" applyFont="1" applyFill="1" applyBorder="1" applyAlignment="1" applyProtection="1">
      <alignment vertical="center"/>
    </xf>
    <xf numFmtId="42" fontId="14" fillId="3" borderId="66" xfId="0" applyNumberFormat="1" applyFont="1" applyFill="1" applyBorder="1" applyAlignment="1" applyProtection="1">
      <alignment vertical="center"/>
    </xf>
    <xf numFmtId="42" fontId="14" fillId="0" borderId="67" xfId="0" applyNumberFormat="1" applyFont="1" applyFill="1" applyBorder="1" applyAlignment="1" applyProtection="1">
      <alignment vertical="center"/>
      <protection locked="0"/>
    </xf>
    <xf numFmtId="167" fontId="1" fillId="0" borderId="14" xfId="0" applyNumberFormat="1" applyFont="1" applyBorder="1" applyAlignment="1" applyProtection="1">
      <alignment vertical="center"/>
    </xf>
    <xf numFmtId="167" fontId="1" fillId="0" borderId="27" xfId="0" applyNumberFormat="1" applyFont="1" applyBorder="1" applyAlignment="1" applyProtection="1">
      <alignment vertical="center"/>
    </xf>
    <xf numFmtId="167" fontId="1" fillId="0" borderId="28" xfId="0" applyNumberFormat="1" applyFont="1" applyBorder="1" applyAlignment="1" applyProtection="1">
      <alignment vertical="center"/>
    </xf>
    <xf numFmtId="3" fontId="1" fillId="0" borderId="57" xfId="0" applyNumberFormat="1" applyFont="1" applyFill="1" applyBorder="1" applyAlignment="1" applyProtection="1"/>
    <xf numFmtId="42" fontId="14" fillId="3" borderId="250" xfId="0" applyNumberFormat="1" applyFont="1" applyFill="1" applyBorder="1" applyAlignment="1" applyProtection="1">
      <alignment vertical="center"/>
    </xf>
    <xf numFmtId="42" fontId="14" fillId="0" borderId="233" xfId="0" applyNumberFormat="1" applyFont="1" applyFill="1" applyBorder="1" applyAlignment="1" applyProtection="1">
      <alignment vertical="center" wrapText="1"/>
      <protection locked="0"/>
    </xf>
    <xf numFmtId="42" fontId="14" fillId="17" borderId="251" xfId="0" applyNumberFormat="1" applyFont="1" applyFill="1" applyBorder="1" applyAlignment="1" applyProtection="1">
      <alignment vertical="center"/>
    </xf>
    <xf numFmtId="5" fontId="7" fillId="0" borderId="0" xfId="0" applyNumberFormat="1" applyFont="1" applyFill="1" applyBorder="1" applyAlignment="1" applyProtection="1">
      <alignment horizontal="right" vertical="center"/>
    </xf>
    <xf numFmtId="42" fontId="14" fillId="3" borderId="45" xfId="0" applyNumberFormat="1" applyFont="1" applyFill="1" applyBorder="1" applyAlignment="1" applyProtection="1">
      <alignment vertical="center"/>
    </xf>
    <xf numFmtId="42" fontId="14" fillId="10" borderId="23" xfId="0" applyNumberFormat="1" applyFont="1" applyFill="1" applyBorder="1" applyAlignment="1" applyProtection="1">
      <alignment vertical="center"/>
    </xf>
    <xf numFmtId="42" fontId="14" fillId="10" borderId="25" xfId="0" applyNumberFormat="1" applyFont="1" applyFill="1" applyBorder="1" applyAlignment="1" applyProtection="1">
      <alignment vertical="center"/>
    </xf>
    <xf numFmtId="42" fontId="14" fillId="0" borderId="0" xfId="0" applyNumberFormat="1" applyFont="1" applyFill="1" applyBorder="1" applyAlignment="1" applyProtection="1">
      <alignment vertical="center"/>
    </xf>
    <xf numFmtId="5" fontId="7" fillId="0" borderId="24" xfId="0" applyNumberFormat="1" applyFont="1" applyFill="1" applyBorder="1" applyAlignment="1" applyProtection="1">
      <alignment vertical="center"/>
    </xf>
    <xf numFmtId="5" fontId="1" fillId="0" borderId="24" xfId="0" applyNumberFormat="1" applyFont="1" applyFill="1" applyBorder="1" applyAlignment="1" applyProtection="1">
      <alignment vertical="center"/>
    </xf>
    <xf numFmtId="42" fontId="9" fillId="0" borderId="0" xfId="0" applyNumberFormat="1" applyFont="1" applyFill="1" applyBorder="1" applyAlignment="1" applyProtection="1">
      <alignment vertical="center"/>
    </xf>
    <xf numFmtId="42" fontId="14" fillId="3" borderId="63" xfId="0" applyNumberFormat="1" applyFont="1" applyFill="1" applyBorder="1" applyAlignment="1" applyProtection="1">
      <alignment vertical="center"/>
    </xf>
    <xf numFmtId="42" fontId="14" fillId="0" borderId="64" xfId="0" applyNumberFormat="1" applyFont="1" applyFill="1" applyBorder="1" applyAlignment="1" applyProtection="1">
      <alignment vertical="center"/>
      <protection locked="0"/>
    </xf>
    <xf numFmtId="42" fontId="14" fillId="0" borderId="161" xfId="0" applyNumberFormat="1" applyFont="1" applyFill="1" applyBorder="1" applyAlignment="1" applyProtection="1">
      <alignment vertical="center"/>
      <protection locked="0"/>
    </xf>
    <xf numFmtId="42" fontId="14" fillId="0" borderId="83" xfId="0" applyNumberFormat="1" applyFont="1" applyFill="1" applyBorder="1" applyAlignment="1" applyProtection="1">
      <alignment vertical="center"/>
      <protection locked="0"/>
    </xf>
    <xf numFmtId="0" fontId="1" fillId="0" borderId="0" xfId="0" applyNumberFormat="1" applyFont="1" applyFill="1" applyBorder="1" applyAlignment="1" applyProtection="1">
      <alignment vertical="center"/>
    </xf>
    <xf numFmtId="42" fontId="14" fillId="0" borderId="252" xfId="0" applyNumberFormat="1" applyFont="1" applyFill="1" applyBorder="1" applyAlignment="1" applyProtection="1">
      <alignment vertical="center"/>
      <protection locked="0"/>
    </xf>
    <xf numFmtId="42" fontId="14" fillId="0" borderId="253" xfId="0" applyNumberFormat="1" applyFont="1" applyFill="1" applyBorder="1" applyAlignment="1" applyProtection="1">
      <alignment vertical="center"/>
      <protection locked="0"/>
    </xf>
    <xf numFmtId="168" fontId="1" fillId="0" borderId="0" xfId="0" applyNumberFormat="1" applyFont="1" applyFill="1" applyBorder="1" applyAlignment="1" applyProtection="1">
      <alignment vertical="center"/>
    </xf>
    <xf numFmtId="42" fontId="14" fillId="17" borderId="254" xfId="0" applyNumberFormat="1" applyFont="1" applyFill="1" applyBorder="1" applyAlignment="1" applyProtection="1">
      <alignment vertical="center"/>
    </xf>
    <xf numFmtId="42" fontId="14" fillId="17" borderId="58" xfId="0" applyNumberFormat="1" applyFont="1" applyFill="1" applyBorder="1" applyAlignment="1" applyProtection="1">
      <alignment vertical="center"/>
    </xf>
    <xf numFmtId="42" fontId="14" fillId="0" borderId="255" xfId="0" applyNumberFormat="1" applyFont="1" applyFill="1" applyBorder="1" applyAlignment="1" applyProtection="1">
      <alignment vertical="center"/>
      <protection locked="0"/>
    </xf>
    <xf numFmtId="42" fontId="14" fillId="0" borderId="233" xfId="0" applyNumberFormat="1" applyFont="1" applyFill="1" applyBorder="1" applyAlignment="1" applyProtection="1">
      <alignment vertical="center"/>
      <protection locked="0"/>
    </xf>
    <xf numFmtId="42" fontId="14" fillId="0" borderId="235" xfId="0" applyNumberFormat="1" applyFont="1" applyBorder="1" applyAlignment="1" applyProtection="1">
      <alignment vertical="center" wrapText="1"/>
      <protection locked="0"/>
    </xf>
    <xf numFmtId="42" fontId="14" fillId="10" borderId="244" xfId="0" applyNumberFormat="1" applyFont="1" applyFill="1" applyBorder="1" applyAlignment="1" applyProtection="1">
      <alignment vertical="center"/>
    </xf>
    <xf numFmtId="0" fontId="10" fillId="0" borderId="24" xfId="0" applyFont="1" applyBorder="1" applyAlignment="1" applyProtection="1">
      <alignment vertical="center"/>
    </xf>
    <xf numFmtId="42" fontId="30" fillId="0" borderId="0" xfId="0" applyNumberFormat="1" applyFont="1" applyBorder="1" applyAlignment="1" applyProtection="1">
      <alignment vertical="center"/>
    </xf>
    <xf numFmtId="42" fontId="14" fillId="17" borderId="26" xfId="0" applyNumberFormat="1" applyFont="1" applyFill="1" applyBorder="1" applyAlignment="1" applyProtection="1">
      <alignment vertical="center"/>
    </xf>
    <xf numFmtId="42" fontId="14" fillId="17" borderId="256" xfId="0" applyNumberFormat="1" applyFont="1" applyFill="1" applyBorder="1" applyAlignment="1" applyProtection="1">
      <alignment vertical="center"/>
    </xf>
    <xf numFmtId="165" fontId="1" fillId="0" borderId="0" xfId="0" applyNumberFormat="1" applyFont="1" applyFill="1" applyBorder="1" applyAlignment="1" applyProtection="1">
      <alignment vertical="center"/>
    </xf>
    <xf numFmtId="9" fontId="1" fillId="0" borderId="0" xfId="0" applyNumberFormat="1" applyFont="1" applyFill="1" applyBorder="1" applyAlignment="1" applyProtection="1">
      <alignment horizontal="right" vertical="center"/>
    </xf>
    <xf numFmtId="5" fontId="1" fillId="0" borderId="0" xfId="0" applyNumberFormat="1" applyFont="1" applyFill="1" applyBorder="1" applyAlignment="1" applyProtection="1">
      <alignment horizontal="center" vertical="center"/>
    </xf>
    <xf numFmtId="3" fontId="41" fillId="0" borderId="0" xfId="0" applyNumberFormat="1" applyFont="1" applyFill="1" applyBorder="1" applyAlignment="1" applyProtection="1">
      <alignment horizontal="right" vertical="center"/>
    </xf>
    <xf numFmtId="42" fontId="14" fillId="0" borderId="83" xfId="0" applyNumberFormat="1" applyFont="1" applyFill="1" applyBorder="1" applyAlignment="1" applyProtection="1">
      <alignment vertical="center" wrapText="1"/>
      <protection locked="0"/>
    </xf>
    <xf numFmtId="42" fontId="14" fillId="0" borderId="235" xfId="0" applyNumberFormat="1" applyFont="1" applyFill="1" applyBorder="1" applyAlignment="1" applyProtection="1">
      <alignment vertical="center" wrapText="1"/>
      <protection locked="0"/>
    </xf>
    <xf numFmtId="0" fontId="2" fillId="0" borderId="60" xfId="0" applyFont="1" applyFill="1" applyBorder="1" applyProtection="1"/>
    <xf numFmtId="5" fontId="1" fillId="8" borderId="61" xfId="0" applyNumberFormat="1" applyFont="1" applyFill="1" applyBorder="1" applyAlignment="1" applyProtection="1">
      <alignment vertical="center"/>
    </xf>
    <xf numFmtId="3" fontId="1" fillId="8" borderId="61" xfId="0" applyNumberFormat="1" applyFont="1" applyFill="1" applyBorder="1" applyAlignment="1" applyProtection="1">
      <alignment vertical="center"/>
    </xf>
    <xf numFmtId="42" fontId="14" fillId="8" borderId="61" xfId="0" applyNumberFormat="1" applyFont="1" applyFill="1" applyBorder="1" applyAlignment="1" applyProtection="1">
      <alignment vertical="center"/>
    </xf>
    <xf numFmtId="42" fontId="14" fillId="18" borderId="61" xfId="0" applyNumberFormat="1" applyFont="1" applyFill="1" applyBorder="1" applyAlignment="1" applyProtection="1">
      <alignment vertical="center"/>
    </xf>
    <xf numFmtId="0" fontId="2" fillId="0" borderId="62" xfId="0" applyFont="1" applyBorder="1" applyProtection="1"/>
    <xf numFmtId="42" fontId="14" fillId="0" borderId="24" xfId="0" applyNumberFormat="1" applyFont="1" applyFill="1" applyBorder="1" applyAlignment="1" applyProtection="1">
      <alignment vertical="center"/>
    </xf>
    <xf numFmtId="5" fontId="12" fillId="0" borderId="0" xfId="0" applyNumberFormat="1" applyFont="1" applyFill="1" applyBorder="1" applyAlignment="1" applyProtection="1">
      <alignment horizontal="left" vertical="center"/>
    </xf>
    <xf numFmtId="42" fontId="14" fillId="17" borderId="257" xfId="0" applyNumberFormat="1" applyFont="1" applyFill="1" applyBorder="1" applyAlignment="1" applyProtection="1">
      <alignment vertical="center"/>
    </xf>
    <xf numFmtId="42" fontId="14" fillId="17" borderId="11" xfId="0" applyNumberFormat="1" applyFont="1" applyFill="1" applyBorder="1" applyAlignment="1" applyProtection="1">
      <alignment vertical="center"/>
    </xf>
    <xf numFmtId="42" fontId="14" fillId="3" borderId="243" xfId="0" applyNumberFormat="1" applyFont="1" applyFill="1" applyBorder="1" applyAlignment="1" applyProtection="1">
      <alignment vertical="center"/>
    </xf>
    <xf numFmtId="42" fontId="14" fillId="17" borderId="258" xfId="0" applyNumberFormat="1" applyFont="1" applyFill="1" applyBorder="1" applyAlignment="1" applyProtection="1">
      <alignment vertical="center"/>
    </xf>
    <xf numFmtId="42" fontId="14" fillId="17" borderId="259" xfId="0" applyNumberFormat="1" applyFont="1" applyFill="1" applyBorder="1" applyAlignment="1" applyProtection="1">
      <alignment vertical="center"/>
    </xf>
    <xf numFmtId="42" fontId="14" fillId="0" borderId="81" xfId="0" applyNumberFormat="1" applyFont="1" applyFill="1" applyBorder="1" applyAlignment="1" applyProtection="1">
      <alignment vertical="center"/>
      <protection locked="0"/>
    </xf>
    <xf numFmtId="42" fontId="14" fillId="17" borderId="260" xfId="0" applyNumberFormat="1" applyFont="1" applyFill="1" applyBorder="1" applyAlignment="1" applyProtection="1">
      <alignment vertical="center"/>
    </xf>
    <xf numFmtId="42" fontId="14" fillId="17" borderId="261" xfId="0" applyNumberFormat="1" applyFont="1" applyFill="1" applyBorder="1" applyAlignment="1" applyProtection="1">
      <alignment vertical="center"/>
    </xf>
    <xf numFmtId="42" fontId="14" fillId="17" borderId="262" xfId="0" applyNumberFormat="1" applyFont="1" applyFill="1" applyBorder="1" applyAlignment="1" applyProtection="1">
      <alignment vertical="center"/>
    </xf>
    <xf numFmtId="42" fontId="14" fillId="17" borderId="57" xfId="0" applyNumberFormat="1" applyFont="1" applyFill="1" applyBorder="1" applyAlignment="1" applyProtection="1">
      <alignment vertical="center"/>
    </xf>
    <xf numFmtId="0" fontId="1" fillId="0" borderId="0" xfId="0" applyFont="1" applyBorder="1" applyAlignment="1" applyProtection="1">
      <alignment horizontal="left" vertical="center"/>
    </xf>
    <xf numFmtId="0" fontId="12" fillId="0" borderId="0" xfId="0" applyFont="1" applyBorder="1" applyAlignment="1" applyProtection="1">
      <alignment horizontal="left" vertical="center"/>
    </xf>
    <xf numFmtId="42" fontId="14" fillId="0" borderId="0" xfId="0" applyNumberFormat="1" applyFont="1" applyBorder="1" applyAlignment="1" applyProtection="1"/>
    <xf numFmtId="0" fontId="12" fillId="0" borderId="0" xfId="0" applyFont="1" applyFill="1" applyBorder="1" applyAlignment="1" applyProtection="1">
      <alignment horizontal="left" vertical="center"/>
    </xf>
    <xf numFmtId="0" fontId="12" fillId="0" borderId="0" xfId="0" applyFont="1" applyFill="1" applyBorder="1" applyAlignment="1" applyProtection="1">
      <alignment vertical="center"/>
    </xf>
    <xf numFmtId="42" fontId="14" fillId="0" borderId="24" xfId="0" applyNumberFormat="1" applyFont="1" applyBorder="1" applyProtection="1"/>
    <xf numFmtId="42" fontId="14" fillId="0" borderId="254" xfId="0" applyNumberFormat="1" applyFont="1" applyFill="1" applyBorder="1" applyAlignment="1" applyProtection="1">
      <alignment vertical="center"/>
      <protection locked="0"/>
    </xf>
    <xf numFmtId="42" fontId="14" fillId="0" borderId="263" xfId="0" applyNumberFormat="1" applyFont="1" applyFill="1" applyBorder="1" applyAlignment="1" applyProtection="1">
      <alignment vertical="center"/>
      <protection locked="0"/>
    </xf>
    <xf numFmtId="42" fontId="14" fillId="17" borderId="264" xfId="0" applyNumberFormat="1" applyFont="1" applyFill="1" applyBorder="1" applyAlignment="1" applyProtection="1">
      <alignment vertical="center"/>
    </xf>
    <xf numFmtId="42" fontId="14" fillId="17" borderId="115" xfId="0" applyNumberFormat="1" applyFont="1" applyFill="1" applyBorder="1" applyAlignment="1" applyProtection="1">
      <alignment vertical="center"/>
    </xf>
    <xf numFmtId="168" fontId="1" fillId="0" borderId="0" xfId="0" applyNumberFormat="1" applyFont="1" applyFill="1" applyBorder="1" applyAlignment="1" applyProtection="1">
      <alignment horizontal="center" vertical="center"/>
    </xf>
    <xf numFmtId="5" fontId="10" fillId="0" borderId="61" xfId="0" applyNumberFormat="1" applyFont="1" applyFill="1" applyBorder="1" applyAlignment="1" applyProtection="1">
      <alignment vertical="center"/>
    </xf>
    <xf numFmtId="42" fontId="14" fillId="0" borderId="61" xfId="0" applyNumberFormat="1" applyFont="1" applyFill="1" applyBorder="1" applyAlignment="1" applyProtection="1">
      <alignment vertical="center"/>
    </xf>
    <xf numFmtId="0" fontId="2" fillId="0" borderId="54" xfId="0" applyFont="1" applyFill="1" applyBorder="1" applyProtection="1"/>
    <xf numFmtId="0" fontId="2" fillId="0" borderId="0" xfId="0" applyFont="1" applyFill="1" applyBorder="1" applyProtection="1"/>
    <xf numFmtId="0" fontId="40" fillId="0" borderId="0" xfId="0" applyFont="1" applyFill="1" applyBorder="1" applyAlignment="1" applyProtection="1">
      <alignment vertical="center"/>
    </xf>
    <xf numFmtId="5" fontId="40" fillId="0" borderId="0" xfId="0" applyNumberFormat="1" applyFont="1" applyFill="1" applyBorder="1" applyAlignment="1" applyProtection="1">
      <alignment vertical="center"/>
    </xf>
    <xf numFmtId="168" fontId="40" fillId="0" borderId="0" xfId="0" applyNumberFormat="1" applyFont="1" applyFill="1" applyBorder="1" applyAlignment="1" applyProtection="1">
      <alignment vertical="center"/>
    </xf>
    <xf numFmtId="42" fontId="14" fillId="0" borderId="0" xfId="0" applyNumberFormat="1" applyFont="1" applyBorder="1" applyAlignment="1" applyProtection="1">
      <alignment vertical="center"/>
    </xf>
    <xf numFmtId="42" fontId="8" fillId="2" borderId="265" xfId="0" applyNumberFormat="1" applyFont="1" applyFill="1" applyBorder="1" applyAlignment="1" applyProtection="1">
      <alignment vertical="center"/>
    </xf>
    <xf numFmtId="42" fontId="40" fillId="2" borderId="266" xfId="0" applyNumberFormat="1" applyFont="1" applyFill="1" applyBorder="1" applyAlignment="1" applyProtection="1">
      <alignment vertical="center"/>
    </xf>
    <xf numFmtId="42" fontId="14" fillId="3" borderId="265" xfId="0" applyNumberFormat="1" applyFont="1" applyFill="1" applyBorder="1" applyAlignment="1" applyProtection="1">
      <alignment vertical="center"/>
    </xf>
    <xf numFmtId="42" fontId="14" fillId="10" borderId="267" xfId="0" applyNumberFormat="1" applyFont="1" applyFill="1" applyBorder="1" applyAlignment="1" applyProtection="1">
      <alignment vertical="center"/>
    </xf>
    <xf numFmtId="42" fontId="14" fillId="10" borderId="268" xfId="0" applyNumberFormat="1" applyFont="1" applyFill="1" applyBorder="1" applyAlignment="1" applyProtection="1">
      <alignment vertical="center"/>
    </xf>
    <xf numFmtId="0" fontId="25" fillId="0" borderId="18" xfId="0" applyFont="1" applyBorder="1" applyAlignment="1" applyProtection="1">
      <alignment horizontal="left" vertical="center" wrapText="1"/>
    </xf>
    <xf numFmtId="0" fontId="25" fillId="0" borderId="269" xfId="0" applyFont="1" applyBorder="1" applyAlignment="1" applyProtection="1">
      <alignment horizontal="left" vertical="center" wrapText="1"/>
    </xf>
    <xf numFmtId="0" fontId="25" fillId="0" borderId="270" xfId="0" applyFont="1" applyBorder="1" applyAlignment="1" applyProtection="1">
      <alignment horizontal="left" vertical="center" wrapText="1"/>
    </xf>
    <xf numFmtId="0" fontId="25" fillId="0" borderId="262" xfId="0" applyFont="1" applyBorder="1" applyAlignment="1" applyProtection="1">
      <alignment horizontal="left" vertical="center" wrapText="1"/>
    </xf>
    <xf numFmtId="0" fontId="25" fillId="0" borderId="0" xfId="0" applyFont="1" applyBorder="1" applyAlignment="1" applyProtection="1">
      <alignment horizontal="left" vertical="center" wrapText="1"/>
    </xf>
    <xf numFmtId="0" fontId="25" fillId="0" borderId="15" xfId="0" applyFont="1" applyBorder="1" applyAlignment="1" applyProtection="1">
      <alignment horizontal="left" vertical="center" wrapText="1"/>
    </xf>
    <xf numFmtId="0" fontId="25" fillId="0" borderId="258" xfId="0" applyFont="1" applyBorder="1" applyAlignment="1" applyProtection="1">
      <alignment horizontal="left" vertical="center" wrapText="1"/>
    </xf>
    <xf numFmtId="0" fontId="25" fillId="0" borderId="6" xfId="0" applyFont="1" applyBorder="1" applyAlignment="1" applyProtection="1">
      <alignment horizontal="left" vertical="center" wrapText="1"/>
    </xf>
    <xf numFmtId="0" fontId="25" fillId="0" borderId="271" xfId="0" applyFont="1" applyBorder="1" applyAlignment="1" applyProtection="1">
      <alignment horizontal="left" vertical="center" wrapText="1"/>
    </xf>
    <xf numFmtId="0" fontId="2" fillId="0" borderId="60" xfId="0" applyFont="1" applyBorder="1" applyProtection="1"/>
    <xf numFmtId="0" fontId="2" fillId="0" borderId="61" xfId="0" applyFont="1" applyBorder="1" applyProtection="1"/>
    <xf numFmtId="0" fontId="0" fillId="0" borderId="0" xfId="0" applyFont="1" applyProtection="1">
      <protection locked="0"/>
    </xf>
    <xf numFmtId="0" fontId="43" fillId="0" borderId="72" xfId="0" applyFont="1" applyBorder="1" applyProtection="1"/>
    <xf numFmtId="0" fontId="43" fillId="0" borderId="73" xfId="0" applyFont="1" applyBorder="1" applyProtection="1"/>
    <xf numFmtId="0" fontId="43" fillId="0" borderId="73" xfId="0" applyFont="1" applyFill="1" applyBorder="1" applyAlignment="1" applyProtection="1">
      <alignment wrapText="1"/>
    </xf>
    <xf numFmtId="0" fontId="43" fillId="0" borderId="74" xfId="0" applyFont="1" applyFill="1" applyBorder="1" applyAlignment="1" applyProtection="1">
      <alignment wrapText="1"/>
    </xf>
    <xf numFmtId="0" fontId="43" fillId="0" borderId="75" xfId="0" applyFont="1" applyBorder="1" applyProtection="1"/>
    <xf numFmtId="0" fontId="43" fillId="0" borderId="76" xfId="0" applyFont="1" applyFill="1" applyBorder="1" applyAlignment="1" applyProtection="1">
      <alignment wrapText="1"/>
    </xf>
    <xf numFmtId="0" fontId="43" fillId="0" borderId="0" xfId="0" applyFont="1" applyBorder="1" applyProtection="1"/>
    <xf numFmtId="0" fontId="45" fillId="0" borderId="0" xfId="0" applyFont="1" applyBorder="1" applyProtection="1"/>
    <xf numFmtId="0" fontId="36" fillId="0" borderId="0" xfId="0" applyFont="1" applyBorder="1" applyProtection="1"/>
    <xf numFmtId="6" fontId="36" fillId="0" borderId="0" xfId="0" applyNumberFormat="1" applyFont="1" applyBorder="1" applyProtection="1"/>
    <xf numFmtId="0" fontId="36" fillId="0" borderId="76" xfId="0" applyFont="1" applyBorder="1" applyProtection="1"/>
    <xf numFmtId="0" fontId="0" fillId="0" borderId="0" xfId="0" applyFont="1" applyProtection="1"/>
    <xf numFmtId="0" fontId="36" fillId="0" borderId="0" xfId="0" applyFont="1" applyBorder="1" applyAlignment="1" applyProtection="1">
      <alignment vertical="center" wrapText="1"/>
    </xf>
    <xf numFmtId="6" fontId="29" fillId="2" borderId="265" xfId="0" applyNumberFormat="1" applyFont="1" applyFill="1" applyBorder="1" applyAlignment="1" applyProtection="1">
      <alignment horizontal="center"/>
    </xf>
    <xf numFmtId="0" fontId="29" fillId="2" borderId="272" xfId="0" applyFont="1" applyFill="1" applyBorder="1" applyAlignment="1" applyProtection="1">
      <alignment horizontal="center" vertical="center" wrapText="1"/>
    </xf>
    <xf numFmtId="0" fontId="46" fillId="0" borderId="24" xfId="0" applyFont="1" applyFill="1" applyBorder="1" applyProtection="1"/>
    <xf numFmtId="0" fontId="36" fillId="0" borderId="24" xfId="0" applyFont="1" applyFill="1" applyBorder="1" applyAlignment="1" applyProtection="1"/>
    <xf numFmtId="0" fontId="43" fillId="0" borderId="24" xfId="0" applyFont="1" applyBorder="1" applyProtection="1"/>
    <xf numFmtId="0" fontId="29" fillId="0" borderId="0" xfId="0" applyFont="1" applyBorder="1" applyAlignment="1" applyProtection="1"/>
    <xf numFmtId="42" fontId="36" fillId="3" borderId="183" xfId="0" applyNumberFormat="1" applyFont="1" applyFill="1" applyBorder="1" applyProtection="1"/>
    <xf numFmtId="42" fontId="36" fillId="3" borderId="273" xfId="0" applyNumberFormat="1" applyFont="1" applyFill="1" applyBorder="1" applyProtection="1"/>
    <xf numFmtId="0" fontId="36" fillId="0" borderId="0" xfId="0" applyFont="1" applyBorder="1" applyAlignment="1" applyProtection="1"/>
    <xf numFmtId="42" fontId="36" fillId="0" borderId="274" xfId="0" applyNumberFormat="1" applyFont="1" applyFill="1" applyBorder="1" applyProtection="1">
      <protection locked="0"/>
    </xf>
    <xf numFmtId="42" fontId="36" fillId="17" borderId="255" xfId="0" applyNumberFormat="1" applyFont="1" applyFill="1" applyBorder="1" applyProtection="1"/>
    <xf numFmtId="42" fontId="36" fillId="0" borderId="83" xfId="0" applyNumberFormat="1" applyFont="1" applyFill="1" applyBorder="1" applyProtection="1">
      <protection locked="0"/>
    </xf>
    <xf numFmtId="0" fontId="36" fillId="0" borderId="6" xfId="0" applyFont="1" applyBorder="1" applyAlignment="1" applyProtection="1"/>
    <xf numFmtId="0" fontId="0" fillId="0" borderId="259" xfId="0" applyFont="1" applyBorder="1" applyProtection="1"/>
    <xf numFmtId="42" fontId="36" fillId="0" borderId="275" xfId="0" applyNumberFormat="1" applyFont="1" applyFill="1" applyBorder="1" applyProtection="1">
      <protection locked="0"/>
    </xf>
    <xf numFmtId="42" fontId="36" fillId="0" borderId="235" xfId="0" applyNumberFormat="1" applyFont="1" applyFill="1" applyBorder="1" applyProtection="1">
      <protection locked="0"/>
    </xf>
    <xf numFmtId="42" fontId="36" fillId="3" borderId="276" xfId="0" applyNumberFormat="1" applyFont="1" applyFill="1" applyBorder="1" applyProtection="1"/>
    <xf numFmtId="42" fontId="36" fillId="3" borderId="277" xfId="0" applyNumberFormat="1" applyFont="1" applyFill="1" applyBorder="1" applyProtection="1"/>
    <xf numFmtId="42" fontId="36" fillId="3" borderId="81" xfId="0" applyNumberFormat="1" applyFont="1" applyFill="1" applyBorder="1" applyProtection="1"/>
    <xf numFmtId="9" fontId="36" fillId="3" borderId="274" xfId="0" applyNumberFormat="1" applyFont="1" applyFill="1" applyBorder="1" applyProtection="1"/>
    <xf numFmtId="9" fontId="36" fillId="3" borderId="83" xfId="0" applyNumberFormat="1" applyFont="1" applyFill="1" applyBorder="1" applyProtection="1"/>
    <xf numFmtId="0" fontId="36" fillId="0" borderId="6" xfId="0" applyFont="1" applyBorder="1" applyProtection="1"/>
    <xf numFmtId="9" fontId="36" fillId="3" borderId="275" xfId="0" applyNumberFormat="1" applyFont="1" applyFill="1" applyBorder="1" applyProtection="1"/>
    <xf numFmtId="9" fontId="36" fillId="3" borderId="235" xfId="0" applyNumberFormat="1" applyFont="1" applyFill="1" applyBorder="1" applyProtection="1"/>
    <xf numFmtId="0" fontId="29" fillId="0" borderId="0" xfId="0" applyFont="1" applyBorder="1" applyProtection="1"/>
    <xf numFmtId="42" fontId="36" fillId="3" borderId="278" xfId="0" applyNumberFormat="1" applyFont="1" applyFill="1" applyBorder="1" applyProtection="1"/>
    <xf numFmtId="42" fontId="36" fillId="3" borderId="279" xfId="0" applyNumberFormat="1" applyFont="1" applyFill="1" applyBorder="1" applyProtection="1"/>
    <xf numFmtId="10" fontId="36" fillId="0" borderId="275" xfId="0" applyNumberFormat="1" applyFont="1" applyFill="1" applyBorder="1" applyProtection="1">
      <protection locked="0"/>
    </xf>
    <xf numFmtId="9" fontId="36" fillId="0" borderId="235" xfId="0" applyNumberFormat="1" applyFont="1" applyFill="1" applyBorder="1" applyProtection="1">
      <protection locked="0"/>
    </xf>
    <xf numFmtId="42" fontId="29" fillId="3" borderId="191" xfId="0" applyNumberFormat="1" applyFont="1" applyFill="1" applyBorder="1" applyProtection="1"/>
    <xf numFmtId="0" fontId="46" fillId="0" borderId="24" xfId="0" applyFont="1" applyBorder="1" applyProtection="1"/>
    <xf numFmtId="0" fontId="36" fillId="0" borderId="24" xfId="0" applyFont="1" applyBorder="1" applyAlignment="1" applyProtection="1"/>
    <xf numFmtId="0" fontId="36" fillId="0" borderId="24" xfId="0" applyFont="1" applyBorder="1" applyProtection="1"/>
    <xf numFmtId="6" fontId="36" fillId="0" borderId="24" xfId="0" applyNumberFormat="1" applyFont="1" applyBorder="1" applyProtection="1"/>
    <xf numFmtId="42" fontId="36" fillId="3" borderId="99" xfId="0" applyNumberFormat="1" applyFont="1" applyFill="1" applyBorder="1" applyProtection="1"/>
    <xf numFmtId="6" fontId="36" fillId="0" borderId="76" xfId="0" applyNumberFormat="1" applyFont="1" applyBorder="1" applyProtection="1"/>
    <xf numFmtId="0" fontId="0" fillId="0" borderId="6" xfId="0" applyFont="1" applyBorder="1" applyProtection="1"/>
    <xf numFmtId="0" fontId="36" fillId="0" borderId="259" xfId="0" applyFont="1" applyBorder="1" applyProtection="1"/>
    <xf numFmtId="42" fontId="36" fillId="3" borderId="280" xfId="0" applyNumberFormat="1" applyFont="1" applyFill="1" applyBorder="1" applyProtection="1"/>
    <xf numFmtId="42" fontId="36" fillId="3" borderId="20" xfId="0" applyNumberFormat="1" applyFont="1" applyFill="1" applyBorder="1" applyProtection="1"/>
    <xf numFmtId="166" fontId="36" fillId="0" borderId="108" xfId="0" applyNumberFormat="1" applyFont="1" applyFill="1" applyBorder="1" applyProtection="1">
      <protection locked="0"/>
    </xf>
    <xf numFmtId="0" fontId="36" fillId="0" borderId="6" xfId="0" applyFont="1" applyFill="1" applyBorder="1" applyAlignment="1" applyProtection="1"/>
    <xf numFmtId="0" fontId="29" fillId="0" borderId="0" xfId="0" applyFont="1" applyFill="1" applyBorder="1" applyAlignment="1" applyProtection="1"/>
    <xf numFmtId="42" fontId="29" fillId="3" borderId="20" xfId="0" applyNumberFormat="1" applyFont="1" applyFill="1" applyBorder="1" applyProtection="1"/>
    <xf numFmtId="6" fontId="36" fillId="0" borderId="7" xfId="0" applyNumberFormat="1" applyFont="1" applyFill="1" applyBorder="1" applyAlignment="1" applyProtection="1">
      <alignment horizontal="center"/>
      <protection locked="0"/>
    </xf>
    <xf numFmtId="8" fontId="36" fillId="0" borderId="76" xfId="0" applyNumberFormat="1" applyFont="1" applyBorder="1" applyProtection="1"/>
    <xf numFmtId="0" fontId="49" fillId="0" borderId="75" xfId="0" applyFont="1" applyBorder="1" applyProtection="1"/>
    <xf numFmtId="0" fontId="49" fillId="0" borderId="0" xfId="0" applyFont="1" applyBorder="1" applyProtection="1"/>
    <xf numFmtId="0" fontId="44" fillId="2" borderId="265" xfId="0" applyFont="1" applyFill="1" applyBorder="1" applyProtection="1"/>
    <xf numFmtId="0" fontId="44" fillId="2" borderId="266" xfId="0" applyFont="1" applyFill="1" applyBorder="1" applyProtection="1"/>
    <xf numFmtId="42" fontId="49" fillId="3" borderId="281" xfId="0" applyNumberFormat="1" applyFont="1" applyFill="1" applyBorder="1" applyProtection="1"/>
    <xf numFmtId="0" fontId="49" fillId="0" borderId="76" xfId="0" applyFont="1" applyBorder="1" applyProtection="1"/>
    <xf numFmtId="0" fontId="50" fillId="0" borderId="0" xfId="0" applyFont="1" applyProtection="1">
      <protection locked="0"/>
    </xf>
    <xf numFmtId="0" fontId="0" fillId="0" borderId="75" xfId="0" applyFont="1" applyBorder="1" applyProtection="1"/>
    <xf numFmtId="0" fontId="0" fillId="0" borderId="76" xfId="0" applyFont="1" applyBorder="1" applyProtection="1"/>
    <xf numFmtId="0" fontId="45" fillId="2" borderId="265" xfId="0" applyFont="1" applyFill="1" applyBorder="1" applyProtection="1"/>
    <xf numFmtId="0" fontId="45" fillId="2" borderId="266" xfId="0" applyFont="1" applyFill="1" applyBorder="1" applyProtection="1"/>
    <xf numFmtId="42" fontId="36" fillId="3" borderId="7" xfId="0" applyNumberFormat="1" applyFont="1" applyFill="1" applyBorder="1" applyProtection="1"/>
    <xf numFmtId="0" fontId="43" fillId="0" borderId="282" xfId="0" applyFont="1" applyBorder="1" applyProtection="1"/>
    <xf numFmtId="0" fontId="43" fillId="0" borderId="283" xfId="0" applyFont="1" applyBorder="1" applyProtection="1"/>
    <xf numFmtId="0" fontId="48" fillId="0" borderId="283" xfId="0" applyFont="1" applyBorder="1" applyAlignment="1" applyProtection="1">
      <alignment horizontal="right" wrapText="1"/>
    </xf>
    <xf numFmtId="0" fontId="36" fillId="0" borderId="284" xfId="0" applyFont="1" applyBorder="1" applyProtection="1"/>
    <xf numFmtId="0" fontId="44" fillId="2" borderId="0" xfId="0" applyFont="1" applyFill="1" applyBorder="1" applyAlignment="1" applyProtection="1"/>
    <xf numFmtId="0" fontId="36" fillId="0" borderId="0" xfId="0" applyFont="1" applyBorder="1" applyAlignment="1" applyProtection="1">
      <alignment vertical="center" wrapText="1"/>
    </xf>
    <xf numFmtId="0" fontId="4" fillId="3" borderId="265" xfId="0" applyFont="1" applyFill="1" applyBorder="1" applyAlignment="1" applyProtection="1">
      <alignment horizontal="center"/>
    </xf>
    <xf numFmtId="0" fontId="4" fillId="3" borderId="266" xfId="0" applyFont="1" applyFill="1" applyBorder="1" applyAlignment="1" applyProtection="1">
      <alignment horizontal="center"/>
    </xf>
    <xf numFmtId="0" fontId="4" fillId="3" borderId="272" xfId="0" applyFont="1" applyFill="1" applyBorder="1" applyAlignment="1" applyProtection="1">
      <alignment horizontal="center"/>
    </xf>
    <xf numFmtId="0" fontId="7" fillId="0" borderId="0" xfId="0" applyNumberFormat="1" applyFont="1" applyFill="1" applyBorder="1" applyProtection="1"/>
    <xf numFmtId="3" fontId="1" fillId="0" borderId="0" xfId="0" applyNumberFormat="1" applyFont="1" applyFill="1" applyBorder="1" applyAlignment="1" applyProtection="1"/>
    <xf numFmtId="0" fontId="10" fillId="0" borderId="0" xfId="0" applyFont="1" applyBorder="1" applyAlignment="1" applyProtection="1">
      <alignment vertical="center"/>
    </xf>
    <xf numFmtId="42" fontId="36" fillId="0" borderId="280" xfId="0" applyNumberFormat="1" applyFont="1" applyFill="1" applyBorder="1" applyProtection="1"/>
    <xf numFmtId="0" fontId="0" fillId="0" borderId="0" xfId="0" applyFont="1" applyAlignment="1" applyProtection="1">
      <alignment horizontal="center"/>
      <protection locked="0"/>
    </xf>
    <xf numFmtId="0" fontId="0" fillId="0" borderId="75" xfId="0" applyFont="1" applyBorder="1" applyAlignment="1" applyProtection="1">
      <alignment horizontal="center"/>
      <protection locked="0"/>
    </xf>
    <xf numFmtId="0" fontId="36" fillId="0" borderId="99" xfId="0" applyFont="1" applyFill="1" applyBorder="1" applyProtection="1"/>
    <xf numFmtId="0" fontId="36" fillId="0" borderId="0" xfId="0" applyFont="1" applyBorder="1" applyAlignment="1" applyProtection="1">
      <alignment horizontal="left" vertical="center" wrapText="1"/>
    </xf>
    <xf numFmtId="0" fontId="36" fillId="0" borderId="8" xfId="0" applyFont="1" applyFill="1" applyBorder="1" applyAlignment="1" applyProtection="1">
      <alignment horizontal="center" vertical="center"/>
      <protection locked="0"/>
    </xf>
    <xf numFmtId="0" fontId="36" fillId="0" borderId="20" xfId="0" applyFont="1" applyFill="1" applyBorder="1" applyAlignment="1" applyProtection="1">
      <alignment horizontal="center" vertical="center"/>
      <protection locked="0"/>
    </xf>
    <xf numFmtId="0" fontId="36" fillId="0" borderId="57" xfId="0" applyFont="1" applyBorder="1" applyAlignment="1" applyProtection="1">
      <alignment horizontal="left" vertical="center" wrapText="1"/>
    </xf>
    <xf numFmtId="0" fontId="36" fillId="0" borderId="57" xfId="0" applyFont="1" applyBorder="1" applyAlignment="1" applyProtection="1">
      <alignment vertical="center" wrapText="1"/>
    </xf>
    <xf numFmtId="0" fontId="51" fillId="3" borderId="24" xfId="0" applyFont="1" applyFill="1" applyBorder="1"/>
    <xf numFmtId="0" fontId="7" fillId="3" borderId="24" xfId="0" applyFont="1" applyFill="1" applyBorder="1" applyAlignment="1" applyProtection="1"/>
    <xf numFmtId="0" fontId="7" fillId="3" borderId="24" xfId="0" applyFont="1" applyFill="1" applyBorder="1" applyAlignment="1" applyProtection="1"/>
    <xf numFmtId="0" fontId="1" fillId="0" borderId="0" xfId="0" applyFont="1" applyFill="1" applyBorder="1" applyProtection="1"/>
    <xf numFmtId="0" fontId="7" fillId="0" borderId="0" xfId="0" applyFont="1" applyFill="1" applyBorder="1" applyAlignment="1" applyProtection="1"/>
    <xf numFmtId="5" fontId="7" fillId="2" borderId="17" xfId="0" applyNumberFormat="1" applyFont="1" applyFill="1" applyBorder="1" applyAlignment="1" applyProtection="1">
      <alignment horizontal="center" vertical="center"/>
    </xf>
    <xf numFmtId="5" fontId="7" fillId="2" borderId="19" xfId="0" applyNumberFormat="1" applyFont="1" applyFill="1" applyBorder="1" applyAlignment="1" applyProtection="1">
      <alignment horizontal="center" vertical="center" wrapText="1"/>
    </xf>
    <xf numFmtId="5" fontId="7" fillId="2" borderId="246" xfId="0" applyNumberFormat="1" applyFont="1" applyFill="1" applyBorder="1" applyAlignment="1" applyProtection="1">
      <alignment horizontal="center" vertical="center"/>
    </xf>
    <xf numFmtId="5" fontId="7" fillId="2" borderId="247" xfId="0" applyNumberFormat="1" applyFont="1" applyFill="1" applyBorder="1" applyAlignment="1" applyProtection="1">
      <alignment horizontal="center" vertical="center" wrapText="1"/>
    </xf>
    <xf numFmtId="5" fontId="7" fillId="2" borderId="22" xfId="0" applyNumberFormat="1" applyFont="1" applyFill="1" applyBorder="1" applyAlignment="1" applyProtection="1">
      <alignment horizontal="center" vertical="center"/>
    </xf>
    <xf numFmtId="5" fontId="7" fillId="2" borderId="25" xfId="0" applyNumberFormat="1" applyFont="1" applyFill="1" applyBorder="1" applyAlignment="1" applyProtection="1">
      <alignment horizontal="center" vertical="center" wrapText="1"/>
    </xf>
    <xf numFmtId="38" fontId="29" fillId="0" borderId="266" xfId="0" applyNumberFormat="1" applyFont="1" applyBorder="1" applyProtection="1"/>
  </cellXfs>
  <cellStyles count="2">
    <cellStyle name="Normal" xfId="0" builtinId="0"/>
    <cellStyle name="Normal 2" xfId="1"/>
  </cellStyles>
  <dxfs count="53">
    <dxf>
      <font>
        <color rgb="FF996600"/>
      </font>
      <fill>
        <patternFill>
          <bgColor rgb="FFFFFFCC"/>
        </patternFill>
      </fill>
    </dxf>
    <dxf>
      <font>
        <color rgb="FF996600"/>
      </font>
      <fill>
        <patternFill>
          <bgColor rgb="FFFFFFCC"/>
        </patternFill>
      </fill>
    </dxf>
    <dxf>
      <font>
        <color rgb="FF996600"/>
      </font>
      <fill>
        <patternFill>
          <bgColor rgb="FFFFFFCC"/>
        </patternFill>
      </fill>
    </dxf>
    <dxf>
      <font>
        <color rgb="FF996600"/>
      </font>
      <fill>
        <patternFill>
          <bgColor rgb="FFFFFFCC"/>
        </patternFill>
      </fill>
    </dxf>
    <dxf>
      <font>
        <color rgb="FF996600"/>
      </font>
      <fill>
        <patternFill>
          <bgColor rgb="FFFFFFCC"/>
        </patternFill>
      </fill>
    </dxf>
    <dxf>
      <font>
        <color rgb="FF996600"/>
      </font>
      <fill>
        <patternFill>
          <bgColor rgb="FFFFFFCC"/>
        </patternFill>
      </fill>
    </dxf>
    <dxf>
      <font>
        <color rgb="FFFF0000"/>
      </font>
    </dxf>
    <dxf>
      <font>
        <color rgb="FFFF0000"/>
      </font>
    </dxf>
    <dxf>
      <font>
        <color rgb="FF006100"/>
      </font>
      <fill>
        <patternFill>
          <bgColor rgb="FFC6EFCE"/>
        </patternFill>
      </fill>
    </dxf>
    <dxf>
      <font>
        <color rgb="FF006100"/>
      </font>
      <fill>
        <patternFill>
          <bgColor rgb="FFC6EF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90000"/>
      </font>
      <fill>
        <patternFill>
          <bgColor theme="5" tint="0.79998168889431442"/>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85726</xdr:rowOff>
    </xdr:from>
    <xdr:to>
      <xdr:col>6</xdr:col>
      <xdr:colOff>85725</xdr:colOff>
      <xdr:row>9</xdr:row>
      <xdr:rowOff>76200</xdr:rowOff>
    </xdr:to>
    <xdr:sp macro="" textlink="">
      <xdr:nvSpPr>
        <xdr:cNvPr id="2" name="TextBox 1"/>
        <xdr:cNvSpPr txBox="1"/>
      </xdr:nvSpPr>
      <xdr:spPr>
        <a:xfrm>
          <a:off x="104775" y="85726"/>
          <a:ext cx="8724900" cy="170497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5:</a:t>
          </a:r>
          <a:r>
            <a:rPr lang="en-US" sz="1400" b="1" i="0" u="none" strike="noStrike" baseline="0">
              <a:solidFill>
                <a:schemeClr val="dk1"/>
              </a:solidFill>
              <a:effectLst/>
              <a:latin typeface="+mn-lt"/>
              <a:ea typeface="+mn-ea"/>
              <a:cs typeface="+mn-cs"/>
            </a:rPr>
            <a:t> Project Schedule</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a:t>Provide "Date Completed" and "Status" information for the following project tasks at a minimum. </a:t>
          </a:r>
        </a:p>
        <a:p>
          <a:r>
            <a:rPr lang="en-US" sz="1100" b="0" i="0">
              <a:solidFill>
                <a:schemeClr val="dk1"/>
              </a:solidFill>
              <a:effectLst/>
              <a:latin typeface="+mn-lt"/>
              <a:ea typeface="+mn-ea"/>
              <a:cs typeface="+mn-cs"/>
            </a:rPr>
            <a:t>● Do not delet</a:t>
          </a:r>
          <a:r>
            <a:rPr lang="en-US" sz="1100" b="0" i="0" baseline="0">
              <a:solidFill>
                <a:schemeClr val="dk1"/>
              </a:solidFill>
              <a:effectLst/>
              <a:latin typeface="+mn-lt"/>
              <a:ea typeface="+mn-ea"/>
              <a:cs typeface="+mn-cs"/>
            </a:rPr>
            <a:t>e Tasks from this list</a:t>
          </a:r>
          <a:endParaRPr lang="en-US" sz="1100" b="0" i="0">
            <a:solidFill>
              <a:schemeClr val="dk1"/>
            </a:solidFill>
            <a:effectLst/>
            <a:latin typeface="+mn-lt"/>
            <a:ea typeface="+mn-ea"/>
            <a:cs typeface="+mn-cs"/>
          </a:endParaRPr>
        </a:p>
        <a:p>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t>If a task does not apply to your project, enter N/A.  To add additional tasks, insert additional lines as needed.  </a:t>
          </a:r>
        </a:p>
        <a:p>
          <a:r>
            <a:rPr lang="en-US" sz="1100" b="0" i="0">
              <a:solidFill>
                <a:schemeClr val="dk1"/>
              </a:solidFill>
              <a:effectLst/>
              <a:latin typeface="+mn-lt"/>
              <a:ea typeface="+mn-ea"/>
              <a:cs typeface="+mn-cs"/>
            </a:rPr>
            <a:t>● </a:t>
          </a:r>
          <a:r>
            <a:rPr lang="en-US" sz="1100" b="0"/>
            <a:t>For each new task you enter in this form, also enter the appropriate category in the "Category" column.</a:t>
          </a:r>
        </a:p>
        <a:p>
          <a:pPr marL="0" marR="0" indent="0" defTabSz="914400" eaLnBrk="1" fontAlgn="auto" latinLnBrk="0" hangingPunct="1">
            <a:lnSpc>
              <a:spcPct val="100000"/>
            </a:lnSpc>
            <a:spcBef>
              <a:spcPts val="0"/>
            </a:spcBef>
            <a:spcAft>
              <a:spcPts val="0"/>
            </a:spcAft>
            <a:buClrTx/>
            <a:buSzTx/>
            <a:buFontTx/>
            <a:buNone/>
            <a:tabLst/>
            <a:defRPr/>
          </a:pPr>
          <a:r>
            <a:rPr lang="en-US" sz="1100" b="0" i="0" baseline="0">
              <a:solidFill>
                <a:schemeClr val="dk1"/>
              </a:solidFill>
              <a:effectLst/>
              <a:latin typeface="+mn-lt"/>
              <a:ea typeface="+mn-ea"/>
              <a:cs typeface="+mn-cs"/>
            </a:rPr>
            <a:t>    </a:t>
          </a:r>
          <a:r>
            <a:rPr lang="en-US" sz="1100" b="0" i="0">
              <a:solidFill>
                <a:schemeClr val="dk1"/>
              </a:solidFill>
              <a:effectLst/>
              <a:latin typeface="+mn-lt"/>
              <a:ea typeface="+mn-ea"/>
              <a:cs typeface="+mn-cs"/>
            </a:rPr>
            <a:t>○ </a:t>
          </a:r>
          <a:r>
            <a:rPr lang="en-US" sz="1100" b="0">
              <a:solidFill>
                <a:schemeClr val="dk1"/>
              </a:solidFill>
              <a:effectLst/>
              <a:latin typeface="+mn-lt"/>
              <a:ea typeface="+mn-ea"/>
              <a:cs typeface="+mn-cs"/>
            </a:rPr>
            <a:t>For additional</a:t>
          </a:r>
          <a:r>
            <a:rPr lang="en-US" sz="1100" b="0" baseline="0">
              <a:solidFill>
                <a:schemeClr val="dk1"/>
              </a:solidFill>
              <a:effectLst/>
              <a:latin typeface="+mn-lt"/>
              <a:ea typeface="+mn-ea"/>
              <a:cs typeface="+mn-cs"/>
            </a:rPr>
            <a:t> instances of existing Tasks (e.g., "Award date for funding source (specify)")</a:t>
          </a:r>
          <a:r>
            <a:rPr lang="en-US" sz="1100" b="0">
              <a:solidFill>
                <a:schemeClr val="dk1"/>
              </a:solidFill>
              <a:effectLst/>
              <a:latin typeface="+mn-lt"/>
              <a:ea typeface="+mn-ea"/>
              <a:cs typeface="+mn-cs"/>
            </a:rPr>
            <a:t>, copy-paste</a:t>
          </a:r>
          <a:r>
            <a:rPr lang="en-US" sz="1100" b="0" baseline="0">
              <a:solidFill>
                <a:schemeClr val="dk1"/>
              </a:solidFill>
              <a:effectLst/>
              <a:latin typeface="+mn-lt"/>
              <a:ea typeface="+mn-ea"/>
              <a:cs typeface="+mn-cs"/>
            </a:rPr>
            <a:t> the exact text into the new cell.</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mn-lt"/>
              <a:ea typeface="+mn-ea"/>
              <a:cs typeface="+mn-cs"/>
            </a:rPr>
            <a:t>● </a:t>
          </a:r>
          <a:r>
            <a:rPr lang="en-US" sz="1100" b="1">
              <a:solidFill>
                <a:srgbClr val="FF0000"/>
              </a:solidFill>
              <a:effectLst/>
              <a:latin typeface="+mn-lt"/>
              <a:ea typeface="+mn-ea"/>
              <a:cs typeface="+mn-cs"/>
            </a:rPr>
            <a:t>For Tasks</a:t>
          </a:r>
          <a:r>
            <a:rPr lang="en-US" sz="1100" b="1" baseline="0">
              <a:solidFill>
                <a:srgbClr val="FF0000"/>
              </a:solidFill>
              <a:effectLst/>
              <a:latin typeface="+mn-lt"/>
              <a:ea typeface="+mn-ea"/>
              <a:cs typeface="+mn-cs"/>
            </a:rPr>
            <a:t> that require</a:t>
          </a:r>
          <a:r>
            <a:rPr lang="en-US" sz="1100" b="1">
              <a:solidFill>
                <a:srgbClr val="FF0000"/>
              </a:solidFill>
              <a:effectLst/>
              <a:latin typeface="+mn-lt"/>
              <a:ea typeface="+mn-ea"/>
              <a:cs typeface="+mn-cs"/>
            </a:rPr>
            <a:t> additional details be specified </a:t>
          </a:r>
          <a:r>
            <a:rPr lang="en-US" sz="1100" b="1">
              <a:solidFill>
                <a:schemeClr val="dk1"/>
              </a:solidFill>
              <a:effectLst/>
              <a:latin typeface="+mn-lt"/>
              <a:ea typeface="+mn-ea"/>
              <a:cs typeface="+mn-cs"/>
            </a:rPr>
            <a:t>(e.g. Funder Name, Award date for funding source</a:t>
          </a:r>
          <a:r>
            <a:rPr lang="en-US" sz="1100" b="1" baseline="0">
              <a:solidFill>
                <a:schemeClr val="dk1"/>
              </a:solidFill>
              <a:effectLst/>
              <a:latin typeface="+mn-lt"/>
              <a:ea typeface="+mn-ea"/>
              <a:cs typeface="+mn-cs"/>
            </a:rPr>
            <a:t> </a:t>
          </a:r>
          <a:r>
            <a:rPr lang="en-US" sz="1100" b="1">
              <a:solidFill>
                <a:schemeClr val="dk1"/>
              </a:solidFill>
              <a:effectLst/>
              <a:latin typeface="+mn-lt"/>
              <a:ea typeface="+mn-ea"/>
              <a:cs typeface="+mn-cs"/>
            </a:rPr>
            <a:t>), please enter the details only in the</a:t>
          </a:r>
        </a:p>
        <a:p>
          <a:pPr marL="0" marR="0" indent="0" defTabSz="914400" eaLnBrk="1" fontAlgn="auto" latinLnBrk="0" hangingPunct="1">
            <a:lnSpc>
              <a:spcPct val="100000"/>
            </a:lnSpc>
            <a:spcBef>
              <a:spcPts val="0"/>
            </a:spcBef>
            <a:spcAft>
              <a:spcPts val="0"/>
            </a:spcAft>
            <a:buClrTx/>
            <a:buSzTx/>
            <a:buFontTx/>
            <a:buNone/>
            <a:tabLst/>
            <a:defRPr/>
          </a:pPr>
          <a:r>
            <a:rPr lang="en-US" sz="1100" b="1">
              <a:solidFill>
                <a:schemeClr val="dk1"/>
              </a:solidFill>
              <a:effectLst/>
              <a:latin typeface="+mn-lt"/>
              <a:ea typeface="+mn-ea"/>
              <a:cs typeface="+mn-cs"/>
            </a:rPr>
            <a:t>   Notes/Status column. </a:t>
          </a:r>
          <a:endParaRPr lang="en-US" b="1">
            <a:effectLst/>
          </a:endParaRPr>
        </a:p>
        <a:p>
          <a:endParaRPr lang="en-US" sz="1100" b="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76199</xdr:colOff>
      <xdr:row>0</xdr:row>
      <xdr:rowOff>95249</xdr:rowOff>
    </xdr:from>
    <xdr:to>
      <xdr:col>22</xdr:col>
      <xdr:colOff>9525</xdr:colOff>
      <xdr:row>9</xdr:row>
      <xdr:rowOff>66674</xdr:rowOff>
    </xdr:to>
    <xdr:sp macro="" textlink="">
      <xdr:nvSpPr>
        <xdr:cNvPr id="2" name="TextBox 1"/>
        <xdr:cNvSpPr txBox="1"/>
      </xdr:nvSpPr>
      <xdr:spPr>
        <a:xfrm>
          <a:off x="76199" y="95249"/>
          <a:ext cx="10782301" cy="16859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6A-U:</a:t>
          </a:r>
          <a:r>
            <a:rPr lang="en-US" sz="1400" b="1" i="0" u="none" strike="noStrike" baseline="0">
              <a:solidFill>
                <a:schemeClr val="dk1"/>
              </a:solidFill>
              <a:effectLst/>
              <a:latin typeface="+mn-lt"/>
              <a:ea typeface="+mn-ea"/>
              <a:cs typeface="+mn-cs"/>
            </a:rPr>
            <a:t> Development Budget Update </a:t>
          </a:r>
          <a:endParaRPr lang="en-US" sz="1400" b="1" i="0" u="none" strike="noStrike">
            <a:solidFill>
              <a:schemeClr val="dk1"/>
            </a:solidFill>
            <a:effectLst/>
            <a:latin typeface="+mn-lt"/>
            <a:ea typeface="+mn-ea"/>
            <a:cs typeface="+mn-cs"/>
          </a:endParaRPr>
        </a:p>
        <a:p>
          <a:r>
            <a:rPr lang="en-US" sz="1100" b="1" i="0" u="none" strike="noStrike">
              <a:solidFill>
                <a:schemeClr val="dk1"/>
              </a:solidFill>
              <a:effectLst/>
              <a:latin typeface="Verdana" panose="020B0604030504040204" pitchFamily="34" charset="0"/>
              <a:ea typeface="Verdana" panose="020B0604030504040204" pitchFamily="34" charset="0"/>
              <a:cs typeface="Verdana" panose="020B0604030504040204" pitchFamily="34" charset="0"/>
            </a:rPr>
            <a:t>Instructions:</a:t>
          </a:r>
        </a:p>
        <a:p>
          <a:r>
            <a:rPr lang="en-US" sz="1100" b="1" i="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a:t>
          </a:r>
          <a:r>
            <a:rPr lang="en-US" sz="11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Amounts added in the Total Project Cost column must be accounted for in full by assigning them to funding Sources as appropriate. Until this has</a:t>
          </a:r>
        </a:p>
        <a:p>
          <a:r>
            <a:rPr lang="en-US" sz="11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been done, the Total Project Cost amount will be tinted red.</a:t>
          </a:r>
          <a:endParaRPr lang="en-US" sz="1100" b="1" i="0">
            <a:solidFill>
              <a:schemeClr val="dk1"/>
            </a:solidFill>
            <a:effectLst/>
            <a:latin typeface="Verdana" panose="020B0604030504040204" pitchFamily="34" charset="0"/>
            <a:ea typeface="Verdana" panose="020B0604030504040204" pitchFamily="34" charset="0"/>
            <a:cs typeface="Verdana" panose="020B0604030504040204" pitchFamily="34" charset="0"/>
          </a:endParaRPr>
        </a:p>
        <a:p>
          <a:r>
            <a:rPr lang="en-US" sz="1100" b="1" i="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The number of columns provided on this</a:t>
          </a:r>
          <a:r>
            <a:rPr lang="en-US" sz="11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Form is based on average funding sources used by projects.  If you must add columns, make sure that </a:t>
          </a:r>
        </a:p>
        <a:p>
          <a:r>
            <a:rPr lang="en-US" sz="1100" b="0" i="0" baseline="0">
              <a:solidFill>
                <a:schemeClr val="dk1"/>
              </a:solidFill>
              <a:effectLst/>
              <a:latin typeface="Verdana" panose="020B0604030504040204" pitchFamily="34" charset="0"/>
              <a:ea typeface="Verdana" panose="020B0604030504040204" pitchFamily="34" charset="0"/>
              <a:cs typeface="Verdana" panose="020B0604030504040204" pitchFamily="34" charset="0"/>
            </a:rPr>
            <a:t>   all added cells are included in summary functions.</a:t>
          </a:r>
          <a:endParaRPr lang="en-US">
            <a:effectLst/>
            <a:latin typeface="Verdana" panose="020B0604030504040204" pitchFamily="34" charset="0"/>
            <a:ea typeface="Verdana" panose="020B0604030504040204" pitchFamily="34" charset="0"/>
            <a:cs typeface="Verdana" panose="020B0604030504040204" pitchFamily="34" charset="0"/>
          </a:endParaRPr>
        </a:p>
        <a:p>
          <a:r>
            <a:rPr lang="en-US" sz="1100" b="1" i="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D</a:t>
          </a:r>
          <a:r>
            <a:rPr lang="en-US" sz="1100">
              <a:solidFill>
                <a:schemeClr val="dk1"/>
              </a:solidFill>
              <a:effectLst/>
              <a:latin typeface="Verdana" panose="020B0604030504040204" pitchFamily="34" charset="0"/>
              <a:ea typeface="Verdana" panose="020B0604030504040204" pitchFamily="34" charset="0"/>
              <a:cs typeface="Verdana" panose="020B0604030504040204" pitchFamily="34" charset="0"/>
            </a:rPr>
            <a:t>o not combine funding sources in a column.</a:t>
          </a:r>
        </a:p>
        <a:p>
          <a:pPr marL="0" marR="0" indent="0" defTabSz="914400" eaLnBrk="1" fontAlgn="auto" latinLnBrk="0" hangingPunct="1">
            <a:lnSpc>
              <a:spcPct val="100000"/>
            </a:lnSpc>
            <a:spcBef>
              <a:spcPts val="0"/>
            </a:spcBef>
            <a:spcAft>
              <a:spcPts val="0"/>
            </a:spcAft>
            <a:buClrTx/>
            <a:buSzTx/>
            <a:buFontTx/>
            <a:buNone/>
            <a:tabLst/>
            <a:defRPr/>
          </a:pPr>
          <a:r>
            <a:rPr lang="en-US" sz="1100" b="1" i="0">
              <a:solidFill>
                <a:schemeClr val="dk1"/>
              </a:solidFill>
              <a:effectLst/>
              <a:latin typeface="Verdana" panose="020B0604030504040204" pitchFamily="34" charset="0"/>
              <a:ea typeface="Verdana" panose="020B0604030504040204" pitchFamily="34" charset="0"/>
              <a:cs typeface="Verdana" panose="020B0604030504040204" pitchFamily="34" charset="0"/>
            </a:rPr>
            <a:t>•</a:t>
          </a:r>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All nonresidential costs should be included in this budget, even if the nonresidential protion of any building is separated by a condominium</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Verdana" panose="020B0604030504040204" pitchFamily="34" charset="0"/>
              <a:ea typeface="Verdana" panose="020B0604030504040204" pitchFamily="34" charset="0"/>
              <a:cs typeface="Verdana" panose="020B0604030504040204" pitchFamily="34" charset="0"/>
            </a:rPr>
            <a:t>   structure (i.e., is "condo'd out").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0</xdr:row>
      <xdr:rowOff>66675</xdr:rowOff>
    </xdr:from>
    <xdr:to>
      <xdr:col>12</xdr:col>
      <xdr:colOff>19050</xdr:colOff>
      <xdr:row>4</xdr:row>
      <xdr:rowOff>0</xdr:rowOff>
    </xdr:to>
    <xdr:sp macro="" textlink="">
      <xdr:nvSpPr>
        <xdr:cNvPr id="2" name="TextBox 1"/>
        <xdr:cNvSpPr txBox="1"/>
      </xdr:nvSpPr>
      <xdr:spPr>
        <a:xfrm>
          <a:off x="85725" y="66675"/>
          <a:ext cx="7848600" cy="7048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6B-U:</a:t>
          </a:r>
          <a:r>
            <a:rPr lang="en-US" sz="1400" b="1" baseline="0">
              <a:solidFill>
                <a:schemeClr val="dk1"/>
              </a:solidFill>
              <a:effectLst/>
              <a:latin typeface="+mn-lt"/>
              <a:ea typeface="+mn-ea"/>
              <a:cs typeface="+mn-cs"/>
            </a:rPr>
            <a:t> Development Budget Details</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For each cost item, explain the basis for the cost, when the estimate was made and identify who made the estimates.</a:t>
          </a:r>
          <a:endParaRPr lang="en-US" sz="1100" b="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95251</xdr:colOff>
      <xdr:row>0</xdr:row>
      <xdr:rowOff>76200</xdr:rowOff>
    </xdr:from>
    <xdr:to>
      <xdr:col>12</xdr:col>
      <xdr:colOff>104775</xdr:colOff>
      <xdr:row>8</xdr:row>
      <xdr:rowOff>57150</xdr:rowOff>
    </xdr:to>
    <xdr:sp macro="" textlink="">
      <xdr:nvSpPr>
        <xdr:cNvPr id="2" name="TextBox 1"/>
        <xdr:cNvSpPr txBox="1"/>
      </xdr:nvSpPr>
      <xdr:spPr>
        <a:xfrm>
          <a:off x="95251" y="76200"/>
          <a:ext cx="5333999" cy="150495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dk1"/>
              </a:solidFill>
              <a:effectLst/>
              <a:latin typeface="+mn-lt"/>
              <a:ea typeface="+mn-ea"/>
              <a:cs typeface="+mn-cs"/>
            </a:rPr>
            <a:t>Form 6C-U: </a:t>
          </a:r>
          <a:r>
            <a:rPr lang="en-US" sz="1400" b="1" baseline="0">
              <a:solidFill>
                <a:schemeClr val="dk1"/>
              </a:solidFill>
              <a:effectLst/>
              <a:latin typeface="+mn-lt"/>
              <a:ea typeface="+mn-ea"/>
              <a:cs typeface="+mn-cs"/>
            </a:rPr>
            <a:t>LIHTC Budget (Basis Calculation) Update</a:t>
          </a:r>
          <a:endParaRPr lang="en-US" sz="1400" b="1">
            <a:effectLst/>
          </a:endParaRP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000" b="0" i="0" u="none" strike="noStrike">
              <a:solidFill>
                <a:schemeClr val="dk1"/>
              </a:solidFill>
              <a:effectLst/>
              <a:latin typeface="+mn-lt"/>
              <a:ea typeface="+mn-ea"/>
              <a:cs typeface="+mn-cs"/>
            </a:rPr>
            <a:t>Fill out this Form only if your project plans to be financed with Low-Income Housing Tax Credits.</a:t>
          </a:r>
        </a:p>
        <a:p>
          <a:r>
            <a:rPr lang="en-US" sz="1100" b="0" i="0">
              <a:solidFill>
                <a:schemeClr val="dk1"/>
              </a:solidFill>
              <a:effectLst/>
              <a:latin typeface="+mn-lt"/>
              <a:ea typeface="+mn-ea"/>
              <a:cs typeface="+mn-cs"/>
            </a:rPr>
            <a:t>● </a:t>
          </a:r>
          <a:r>
            <a:rPr lang="en-US" sz="1000" b="0" i="0" u="none" strike="noStrike">
              <a:solidFill>
                <a:schemeClr val="dk1"/>
              </a:solidFill>
              <a:effectLst/>
              <a:latin typeface="+mn-lt"/>
              <a:ea typeface="+mn-ea"/>
              <a:cs typeface="+mn-cs"/>
            </a:rPr>
            <a:t>Enter eligible basis cost items.  All other cells with autopopulate.</a:t>
          </a:r>
        </a:p>
        <a:p>
          <a:r>
            <a:rPr lang="en-US" sz="1100" b="0" i="0">
              <a:solidFill>
                <a:schemeClr val="dk1"/>
              </a:solidFill>
              <a:effectLst/>
              <a:latin typeface="+mn-lt"/>
              <a:ea typeface="+mn-ea"/>
              <a:cs typeface="+mn-cs"/>
            </a:rPr>
            <a:t>● </a:t>
          </a:r>
          <a:r>
            <a:rPr lang="en-US" sz="1000" b="0" i="0" u="none" strike="noStrike">
              <a:solidFill>
                <a:schemeClr val="dk1"/>
              </a:solidFill>
              <a:effectLst/>
              <a:latin typeface="+mn-lt"/>
              <a:ea typeface="+mn-ea"/>
              <a:cs typeface="+mn-cs"/>
            </a:rPr>
            <a:t>Do not enter any data in the blacked out cells.</a:t>
          </a:r>
        </a:p>
        <a:p>
          <a:r>
            <a:rPr lang="en-US" sz="1100" b="0" i="0">
              <a:solidFill>
                <a:schemeClr val="dk1"/>
              </a:solidFill>
              <a:effectLst/>
              <a:latin typeface="+mn-lt"/>
              <a:ea typeface="+mn-ea"/>
              <a:cs typeface="+mn-cs"/>
            </a:rPr>
            <a:t>● </a:t>
          </a:r>
          <a:r>
            <a:rPr lang="en-US" sz="1000" b="0" i="0" u="none" strike="noStrike">
              <a:solidFill>
                <a:schemeClr val="dk1"/>
              </a:solidFill>
              <a:effectLst/>
              <a:latin typeface="+mn-lt"/>
              <a:ea typeface="+mn-ea"/>
              <a:cs typeface="+mn-cs"/>
            </a:rPr>
            <a:t>Italicized items are considered Intermediary Costs or Capitalized Reserves and may not be</a:t>
          </a:r>
        </a:p>
        <a:p>
          <a:r>
            <a:rPr lang="en-US" sz="1000" b="0" i="0" u="none" strike="noStrike">
              <a:solidFill>
                <a:schemeClr val="dk1"/>
              </a:solidFill>
              <a:effectLst/>
              <a:latin typeface="+mn-lt"/>
              <a:ea typeface="+mn-ea"/>
              <a:cs typeface="+mn-cs"/>
            </a:rPr>
            <a:t>    included in Eligible Basis or in the Total Project Costs for the purposes of calculating the </a:t>
          </a:r>
        </a:p>
        <a:p>
          <a:r>
            <a:rPr lang="en-US" sz="1000" b="0" i="0" u="none" strike="noStrike">
              <a:solidFill>
                <a:schemeClr val="dk1"/>
              </a:solidFill>
              <a:effectLst/>
              <a:latin typeface="+mn-lt"/>
              <a:ea typeface="+mn-ea"/>
              <a:cs typeface="+mn-cs"/>
            </a:rPr>
            <a:t>    Maximum Developer Fees.</a:t>
          </a:r>
          <a:endParaRPr lang="en-US" sz="1000" b="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57149</xdr:colOff>
      <xdr:row>0</xdr:row>
      <xdr:rowOff>66675</xdr:rowOff>
    </xdr:from>
    <xdr:to>
      <xdr:col>9</xdr:col>
      <xdr:colOff>114299</xdr:colOff>
      <xdr:row>3</xdr:row>
      <xdr:rowOff>171450</xdr:rowOff>
    </xdr:to>
    <xdr:sp macro="" textlink="">
      <xdr:nvSpPr>
        <xdr:cNvPr id="2" name="TextBox 1"/>
        <xdr:cNvSpPr txBox="1"/>
      </xdr:nvSpPr>
      <xdr:spPr>
        <a:xfrm>
          <a:off x="57149" y="66675"/>
          <a:ext cx="6181725" cy="67627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6D-U: LIHTC Calculation Update</a:t>
          </a:r>
        </a:p>
        <a:p>
          <a:r>
            <a:rPr lang="en-US" sz="1100" b="1" i="0" u="none" strike="noStrike">
              <a:solidFill>
                <a:schemeClr val="dk1"/>
              </a:solidFill>
              <a:effectLst/>
              <a:latin typeface="+mn-lt"/>
              <a:ea typeface="+mn-ea"/>
              <a:cs typeface="+mn-cs"/>
            </a:rPr>
            <a:t>Instructions:</a:t>
          </a:r>
        </a:p>
        <a:p>
          <a:r>
            <a:rPr lang="en-US" sz="1100" b="0" i="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Fill out this Form only if your project plans to be financed with Low-Income Housing Tax Credits.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104775</xdr:colOff>
      <xdr:row>0</xdr:row>
      <xdr:rowOff>76199</xdr:rowOff>
    </xdr:from>
    <xdr:to>
      <xdr:col>22</xdr:col>
      <xdr:colOff>66675</xdr:colOff>
      <xdr:row>11</xdr:row>
      <xdr:rowOff>47624</xdr:rowOff>
    </xdr:to>
    <xdr:sp macro="" textlink="">
      <xdr:nvSpPr>
        <xdr:cNvPr id="2" name="TextBox 1"/>
        <xdr:cNvSpPr txBox="1"/>
      </xdr:nvSpPr>
      <xdr:spPr>
        <a:xfrm>
          <a:off x="104775" y="76199"/>
          <a:ext cx="15516225" cy="2066925"/>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strike="noStrike">
              <a:solidFill>
                <a:schemeClr val="dk1"/>
              </a:solidFill>
              <a:effectLst/>
              <a:latin typeface="+mn-lt"/>
              <a:ea typeface="+mn-ea"/>
              <a:cs typeface="+mn-cs"/>
            </a:rPr>
            <a:t>Form 8D-U: Operating</a:t>
          </a:r>
          <a:r>
            <a:rPr lang="en-US" sz="1400" b="1" i="0" u="none" strike="noStrike" baseline="0">
              <a:solidFill>
                <a:schemeClr val="dk1"/>
              </a:solidFill>
              <a:effectLst/>
              <a:latin typeface="+mn-lt"/>
              <a:ea typeface="+mn-ea"/>
              <a:cs typeface="+mn-cs"/>
            </a:rPr>
            <a:t> Pro Forma Update </a:t>
          </a:r>
          <a:endParaRPr lang="en-US" sz="1400" b="1" i="0" u="none" strike="noStrike" baseline="0">
            <a:solidFill>
              <a:srgbClr val="FF0000"/>
            </a:solidFill>
            <a:effectLst/>
            <a:latin typeface="+mn-lt"/>
            <a:ea typeface="+mn-ea"/>
            <a:cs typeface="+mn-cs"/>
          </a:endParaRPr>
        </a:p>
        <a:p>
          <a:r>
            <a:rPr lang="en-US" sz="1100" b="1" i="0" u="none" strike="noStrike">
              <a:solidFill>
                <a:schemeClr val="dk1"/>
              </a:solidFill>
              <a:effectLst/>
              <a:latin typeface="+mn-lt"/>
              <a:ea typeface="+mn-ea"/>
              <a:cs typeface="+mn-cs"/>
            </a:rPr>
            <a:t>Instructions:</a:t>
          </a: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u="none" strike="noStrike">
              <a:solidFill>
                <a:sysClr val="windowText" lastClr="000000"/>
              </a:solidFill>
              <a:effectLst/>
              <a:latin typeface="+mn-lt"/>
              <a:ea typeface="+mn-ea"/>
              <a:cs typeface="+mn-cs"/>
            </a:rPr>
            <a:t>Complete</a:t>
          </a:r>
          <a:r>
            <a:rPr lang="en-US" sz="1100" b="0" i="0" u="none" strike="noStrike" baseline="0">
              <a:solidFill>
                <a:sysClr val="windowText" lastClr="000000"/>
              </a:solidFill>
              <a:effectLst/>
              <a:latin typeface="+mn-lt"/>
              <a:ea typeface="+mn-ea"/>
              <a:cs typeface="+mn-cs"/>
            </a:rPr>
            <a:t> all 15 years of the Pro Forma</a:t>
          </a:r>
        </a:p>
        <a:p>
          <a:pPr eaLnBrk="1" fontAlgn="auto" latinLnBrk="0" hangingPunct="1"/>
          <a:r>
            <a:rPr lang="en-US" sz="1100" b="0" i="0">
              <a:solidFill>
                <a:schemeClr val="dk1"/>
              </a:solidFill>
              <a:effectLst/>
              <a:latin typeface="+mn-lt"/>
              <a:ea typeface="+mn-ea"/>
              <a:cs typeface="+mn-cs"/>
            </a:rPr>
            <a:t>• Please </a:t>
          </a:r>
          <a:r>
            <a:rPr lang="en-US" sz="1100">
              <a:solidFill>
                <a:schemeClr val="dk1"/>
              </a:solidFill>
              <a:effectLst/>
              <a:latin typeface="+mn-lt"/>
              <a:ea typeface="+mn-ea"/>
              <a:cs typeface="+mn-cs"/>
            </a:rPr>
            <a:t>utilize revenue inflation factors, cost escalators and vacancy rates based on other similar projects in your portfolio, guidance from revenue sources, or other data sources. </a:t>
          </a:r>
          <a:r>
            <a:rPr lang="en-US" sz="1100" b="0" i="0">
              <a:solidFill>
                <a:schemeClr val="dk1"/>
              </a:solidFill>
              <a:effectLst/>
              <a:latin typeface="+mn-lt"/>
              <a:ea typeface="+mn-ea"/>
              <a:cs typeface="+mn-cs"/>
            </a:rPr>
            <a:t>D</a:t>
          </a:r>
          <a:r>
            <a:rPr lang="en-US" sz="1100" b="0" i="0" baseline="0">
              <a:solidFill>
                <a:schemeClr val="dk1"/>
              </a:solidFill>
              <a:effectLst/>
              <a:latin typeface="+mn-lt"/>
              <a:ea typeface="+mn-ea"/>
              <a:cs typeface="+mn-cs"/>
            </a:rPr>
            <a:t>eclare the</a:t>
          </a:r>
        </a:p>
        <a:p>
          <a:pPr eaLnBrk="1" fontAlgn="auto" latinLnBrk="0" hangingPunct="1"/>
          <a:r>
            <a:rPr lang="en-US" sz="1100" b="0" i="0" baseline="0">
              <a:solidFill>
                <a:schemeClr val="dk1"/>
              </a:solidFill>
              <a:effectLst/>
              <a:latin typeface="+mn-lt"/>
              <a:ea typeface="+mn-ea"/>
              <a:cs typeface="+mn-cs"/>
            </a:rPr>
            <a:t>   percentage values for all cost and revenue escalators in the fields provided. </a:t>
          </a:r>
          <a:r>
            <a:rPr lang="en-US" sz="1100">
              <a:solidFill>
                <a:schemeClr val="dk1"/>
              </a:solidFill>
              <a:effectLst/>
              <a:latin typeface="+mn-lt"/>
              <a:ea typeface="+mn-ea"/>
              <a:cs typeface="+mn-cs"/>
            </a:rPr>
            <a:t>In the absence of an appropriate data or policy source</a:t>
          </a:r>
          <a:r>
            <a:rPr lang="en-US" sz="1100" b="0" i="0" baseline="0">
              <a:solidFill>
                <a:schemeClr val="dk1"/>
              </a:solidFill>
              <a:effectLst/>
              <a:latin typeface="+mn-lt"/>
              <a:ea typeface="+mn-ea"/>
              <a:cs typeface="+mn-cs"/>
            </a:rPr>
            <a:t>,  y</a:t>
          </a:r>
          <a:r>
            <a:rPr lang="en-US" sz="1100" b="0" i="0">
              <a:solidFill>
                <a:schemeClr val="dk1"/>
              </a:solidFill>
              <a:effectLst/>
              <a:latin typeface="+mn-lt"/>
              <a:ea typeface="+mn-ea"/>
              <a:cs typeface="+mn-cs"/>
            </a:rPr>
            <a:t>ou may use the</a:t>
          </a:r>
          <a:r>
            <a:rPr lang="en-US" sz="1100" b="0" i="0" baseline="0">
              <a:solidFill>
                <a:schemeClr val="dk1"/>
              </a:solidFill>
              <a:effectLst/>
              <a:latin typeface="+mn-lt"/>
              <a:ea typeface="+mn-ea"/>
              <a:cs typeface="+mn-cs"/>
            </a:rPr>
            <a:t> provided default values.</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r>
            <a:rPr lang="en-US" sz="1100" b="0" i="0">
              <a:solidFill>
                <a:schemeClr val="dk1"/>
              </a:solidFill>
              <a:effectLst/>
              <a:latin typeface="+mn-lt"/>
              <a:ea typeface="+mn-ea"/>
              <a:cs typeface="+mn-cs"/>
            </a:rPr>
            <a:t>• </a:t>
          </a:r>
          <a:r>
            <a:rPr lang="en-US" sz="1100" b="0" i="0" baseline="0">
              <a:solidFill>
                <a:schemeClr val="dk1"/>
              </a:solidFill>
              <a:effectLst/>
              <a:latin typeface="+mn-lt"/>
              <a:ea typeface="+mn-ea"/>
              <a:cs typeface="+mn-cs"/>
            </a:rPr>
            <a:t>All unshaded cells on this form will run calculations automatically, but can be overwritten if necessary or preferred. </a:t>
          </a:r>
          <a:endParaRPr lang="en-US">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US"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1100" b="1" i="0" u="none" strike="noStrike">
              <a:solidFill>
                <a:schemeClr val="dk1"/>
              </a:solidFill>
              <a:effectLst/>
              <a:latin typeface="+mn-lt"/>
              <a:ea typeface="+mn-ea"/>
              <a:cs typeface="+mn-cs"/>
            </a:rPr>
            <a:t>Definitions:</a:t>
          </a:r>
        </a:p>
        <a:p>
          <a:r>
            <a:rPr lang="en-US" sz="1100" b="1" i="1">
              <a:solidFill>
                <a:schemeClr val="dk1"/>
              </a:solidFill>
              <a:effectLst/>
              <a:latin typeface="+mn-lt"/>
              <a:ea typeface="+mn-ea"/>
              <a:cs typeface="+mn-cs"/>
            </a:rPr>
            <a:t>Hard debt payments</a:t>
          </a:r>
          <a:r>
            <a:rPr lang="en-US" sz="1100">
              <a:solidFill>
                <a:schemeClr val="dk1"/>
              </a:solidFill>
              <a:effectLst/>
              <a:latin typeface="+mn-lt"/>
              <a:ea typeface="+mn-ea"/>
              <a:cs typeface="+mn-cs"/>
            </a:rPr>
            <a:t>: required payments of principal and/or interest. If payments are not made within the required time this is a considered a loan default. Payments to an affiliated organization are never considered "Hard Debt" regardless of whether they are required. </a:t>
          </a:r>
        </a:p>
        <a:p>
          <a:r>
            <a:rPr lang="en-US" sz="1100">
              <a:solidFill>
                <a:schemeClr val="dk1"/>
              </a:solidFill>
              <a:effectLst/>
              <a:latin typeface="+mn-lt"/>
              <a:ea typeface="+mn-ea"/>
              <a:cs typeface="+mn-cs"/>
            </a:rPr>
            <a:t> </a:t>
          </a:r>
        </a:p>
        <a:p>
          <a:r>
            <a:rPr lang="en-US" sz="1100" b="1" i="1">
              <a:solidFill>
                <a:schemeClr val="dk1"/>
              </a:solidFill>
              <a:effectLst/>
              <a:latin typeface="+mn-lt"/>
              <a:ea typeface="+mn-ea"/>
              <a:cs typeface="+mn-cs"/>
            </a:rPr>
            <a:t>Soft debt payments</a:t>
          </a:r>
          <a:r>
            <a:rPr lang="en-US" sz="1100">
              <a:solidFill>
                <a:schemeClr val="dk1"/>
              </a:solidFill>
              <a:effectLst/>
              <a:latin typeface="+mn-lt"/>
              <a:ea typeface="+mn-ea"/>
              <a:cs typeface="+mn-cs"/>
            </a:rPr>
            <a:t>: Payments that are optional if there is cash flow available to pay down principal and accrued interest, after all project expenses have been paid, including hard debt payments. If payment is not made it is not a default.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HTF\Application\Funding%20Round%20-%202017\Updates%20to%20Application%20Files\last%20year's%20reference\hfu-htf-cfa-forms-v1x2-2016%20(FULLY%20UNLOCK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s"/>
      <sheetName val="ESDS-Reference Table"/>
      <sheetName val="ESDS-Lookup Table"/>
      <sheetName val="5 Default Check"/>
      <sheetName val="LIHTC_ScoringLists"/>
      <sheetName val="Definitions"/>
      <sheetName val="Sheet1"/>
      <sheetName val="Validations Checklist"/>
      <sheetName val="HTF_Quickload"/>
      <sheetName val="1"/>
      <sheetName val="2A"/>
      <sheetName val="2B"/>
      <sheetName val="2C"/>
      <sheetName val="3"/>
      <sheetName val="4"/>
      <sheetName val="5"/>
      <sheetName val="6A"/>
      <sheetName val="6B"/>
      <sheetName val="6C"/>
      <sheetName val="6D"/>
      <sheetName val="6E"/>
      <sheetName val="7A"/>
      <sheetName val="7B"/>
      <sheetName val="8A"/>
      <sheetName val="8B"/>
      <sheetName val="8C"/>
      <sheetName val="8D"/>
      <sheetName val="8E"/>
      <sheetName val="9A"/>
      <sheetName val="9B"/>
      <sheetName val="9C"/>
      <sheetName val="9D"/>
      <sheetName val="9E"/>
      <sheetName val="11A"/>
      <sheetName val="11B"/>
    </sheetNames>
    <sheetDataSet>
      <sheetData sheetId="0"/>
      <sheetData sheetId="1"/>
      <sheetData sheetId="2"/>
      <sheetData sheetId="3"/>
      <sheetData sheetId="4"/>
      <sheetData sheetId="5"/>
      <sheetData sheetId="6"/>
      <sheetData sheetId="7"/>
      <sheetData sheetId="8"/>
      <sheetData sheetId="9"/>
      <sheetData sheetId="10">
        <row r="22">
          <cell r="L22">
            <v>0</v>
          </cell>
        </row>
      </sheetData>
      <sheetData sheetId="11"/>
      <sheetData sheetId="12"/>
      <sheetData sheetId="13"/>
      <sheetData sheetId="14"/>
      <sheetData sheetId="15"/>
      <sheetData sheetId="16">
        <row r="22">
          <cell r="K22">
            <v>0</v>
          </cell>
        </row>
        <row r="23">
          <cell r="K23">
            <v>0</v>
          </cell>
        </row>
        <row r="24">
          <cell r="K24">
            <v>0</v>
          </cell>
        </row>
        <row r="25">
          <cell r="K25">
            <v>0</v>
          </cell>
        </row>
        <row r="26">
          <cell r="K26">
            <v>0</v>
          </cell>
        </row>
        <row r="27">
          <cell r="K27">
            <v>0</v>
          </cell>
        </row>
        <row r="31">
          <cell r="K31">
            <v>0</v>
          </cell>
        </row>
        <row r="32">
          <cell r="K32">
            <v>0</v>
          </cell>
        </row>
        <row r="33">
          <cell r="K33">
            <v>0</v>
          </cell>
        </row>
        <row r="34">
          <cell r="K34">
            <v>0</v>
          </cell>
        </row>
        <row r="35">
          <cell r="K35">
            <v>0</v>
          </cell>
        </row>
        <row r="36">
          <cell r="K36">
            <v>0</v>
          </cell>
        </row>
        <row r="37">
          <cell r="K37">
            <v>0</v>
          </cell>
        </row>
        <row r="38">
          <cell r="K38">
            <v>0</v>
          </cell>
        </row>
        <row r="39">
          <cell r="K39">
            <v>0</v>
          </cell>
        </row>
        <row r="40">
          <cell r="K40">
            <v>0</v>
          </cell>
        </row>
        <row r="41">
          <cell r="K41">
            <v>0</v>
          </cell>
        </row>
        <row r="42">
          <cell r="K42">
            <v>0</v>
          </cell>
        </row>
        <row r="43">
          <cell r="K43">
            <v>0</v>
          </cell>
        </row>
        <row r="44">
          <cell r="K44">
            <v>0</v>
          </cell>
        </row>
        <row r="45">
          <cell r="K45">
            <v>0</v>
          </cell>
        </row>
        <row r="46">
          <cell r="K46">
            <v>0</v>
          </cell>
        </row>
        <row r="50">
          <cell r="K50">
            <v>0</v>
          </cell>
        </row>
        <row r="51">
          <cell r="K51">
            <v>0</v>
          </cell>
        </row>
        <row r="52">
          <cell r="K52">
            <v>0</v>
          </cell>
        </row>
        <row r="53">
          <cell r="K53">
            <v>0</v>
          </cell>
        </row>
        <row r="54">
          <cell r="K54">
            <v>0</v>
          </cell>
        </row>
        <row r="55">
          <cell r="K55">
            <v>0</v>
          </cell>
        </row>
        <row r="56">
          <cell r="K56">
            <v>0</v>
          </cell>
        </row>
        <row r="57">
          <cell r="K57">
            <v>0</v>
          </cell>
        </row>
        <row r="58">
          <cell r="K58">
            <v>0</v>
          </cell>
        </row>
        <row r="59">
          <cell r="K59">
            <v>0</v>
          </cell>
        </row>
        <row r="60">
          <cell r="K60">
            <v>0</v>
          </cell>
        </row>
        <row r="61">
          <cell r="K61">
            <v>0</v>
          </cell>
        </row>
        <row r="62">
          <cell r="K62">
            <v>0</v>
          </cell>
        </row>
        <row r="66">
          <cell r="K66">
            <v>0</v>
          </cell>
        </row>
        <row r="67">
          <cell r="K67">
            <v>0</v>
          </cell>
        </row>
        <row r="71">
          <cell r="K71">
            <v>0</v>
          </cell>
        </row>
        <row r="72">
          <cell r="K72">
            <v>0</v>
          </cell>
        </row>
        <row r="73">
          <cell r="K73">
            <v>0</v>
          </cell>
        </row>
        <row r="74">
          <cell r="K74">
            <v>0</v>
          </cell>
        </row>
        <row r="75">
          <cell r="K75">
            <v>0</v>
          </cell>
        </row>
        <row r="79">
          <cell r="K79">
            <v>0</v>
          </cell>
        </row>
        <row r="80">
          <cell r="K80">
            <v>0</v>
          </cell>
        </row>
        <row r="81">
          <cell r="K81">
            <v>0</v>
          </cell>
        </row>
        <row r="82">
          <cell r="K82">
            <v>0</v>
          </cell>
        </row>
        <row r="83">
          <cell r="K83">
            <v>0</v>
          </cell>
        </row>
        <row r="84">
          <cell r="K84">
            <v>0</v>
          </cell>
        </row>
        <row r="85">
          <cell r="K85">
            <v>0</v>
          </cell>
        </row>
        <row r="86">
          <cell r="K86">
            <v>0</v>
          </cell>
        </row>
        <row r="90">
          <cell r="K90">
            <v>0</v>
          </cell>
        </row>
        <row r="91">
          <cell r="K91">
            <v>0</v>
          </cell>
        </row>
        <row r="92">
          <cell r="K92">
            <v>0</v>
          </cell>
        </row>
        <row r="96">
          <cell r="K96">
            <v>0</v>
          </cell>
        </row>
        <row r="97">
          <cell r="K97">
            <v>0</v>
          </cell>
        </row>
        <row r="98">
          <cell r="K98">
            <v>0</v>
          </cell>
        </row>
        <row r="99">
          <cell r="K99">
            <v>0</v>
          </cell>
        </row>
        <row r="100">
          <cell r="K100">
            <v>0</v>
          </cell>
        </row>
        <row r="101">
          <cell r="K101">
            <v>0</v>
          </cell>
        </row>
        <row r="102">
          <cell r="K102">
            <v>0</v>
          </cell>
        </row>
        <row r="103">
          <cell r="K103">
            <v>0</v>
          </cell>
        </row>
        <row r="104">
          <cell r="K104">
            <v>0</v>
          </cell>
        </row>
        <row r="105">
          <cell r="K105">
            <v>0</v>
          </cell>
        </row>
        <row r="106">
          <cell r="K106">
            <v>0</v>
          </cell>
        </row>
        <row r="111">
          <cell r="K111">
            <v>0</v>
          </cell>
        </row>
        <row r="112">
          <cell r="K112">
            <v>0</v>
          </cell>
        </row>
        <row r="113">
          <cell r="K113">
            <v>0</v>
          </cell>
        </row>
        <row r="114">
          <cell r="K114">
            <v>0</v>
          </cell>
        </row>
        <row r="115">
          <cell r="K115">
            <v>0</v>
          </cell>
        </row>
        <row r="116">
          <cell r="K116">
            <v>0</v>
          </cell>
        </row>
        <row r="117">
          <cell r="K117">
            <v>0</v>
          </cell>
        </row>
      </sheetData>
      <sheetData sheetId="17"/>
      <sheetData sheetId="18"/>
      <sheetData sheetId="19"/>
      <sheetData sheetId="20">
        <row r="58">
          <cell r="I58">
            <v>0</v>
          </cell>
        </row>
      </sheetData>
      <sheetData sheetId="21"/>
      <sheetData sheetId="22"/>
      <sheetData sheetId="23">
        <row r="30">
          <cell r="M30">
            <v>0</v>
          </cell>
          <cell r="N30">
            <v>0</v>
          </cell>
        </row>
      </sheetData>
      <sheetData sheetId="24">
        <row r="21">
          <cell r="F21">
            <v>0</v>
          </cell>
        </row>
        <row r="30">
          <cell r="F30">
            <v>0</v>
          </cell>
        </row>
        <row r="39">
          <cell r="F39">
            <v>0</v>
          </cell>
        </row>
      </sheetData>
      <sheetData sheetId="25">
        <row r="25">
          <cell r="L25">
            <v>0</v>
          </cell>
        </row>
        <row r="26">
          <cell r="L26">
            <v>0</v>
          </cell>
        </row>
        <row r="41">
          <cell r="L41">
            <v>0</v>
          </cell>
        </row>
        <row r="54">
          <cell r="L54">
            <v>0</v>
          </cell>
        </row>
      </sheetData>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8"/>
  <sheetViews>
    <sheetView showGridLines="0" tabSelected="1" zoomScaleNormal="100" workbookViewId="0">
      <selection activeCell="E7" sqref="E7:M13"/>
    </sheetView>
  </sheetViews>
  <sheetFormatPr defaultRowHeight="15" x14ac:dyDescent="0.25"/>
  <cols>
    <col min="1" max="1" width="2.85546875" style="1" customWidth="1"/>
    <col min="2" max="3" width="1.42578125" style="1" customWidth="1"/>
    <col min="4" max="4" width="16.28515625" style="1" customWidth="1"/>
    <col min="5" max="5" width="9.140625" style="1"/>
    <col min="6" max="6" width="4" style="1" customWidth="1"/>
    <col min="7" max="7" width="9.140625" style="1"/>
    <col min="8" max="8" width="4.5703125" style="1" customWidth="1"/>
    <col min="9" max="9" width="9.140625" style="1"/>
    <col min="10" max="10" width="4" style="1" customWidth="1"/>
    <col min="11" max="12" width="9.140625" style="1"/>
    <col min="13" max="13" width="10.42578125" style="1" bestFit="1" customWidth="1"/>
    <col min="14" max="15" width="1.42578125" style="1" customWidth="1"/>
    <col min="16" max="16384" width="9.140625" style="1"/>
  </cols>
  <sheetData>
    <row r="1" spans="2:15" ht="15.75" thickBot="1" x14ac:dyDescent="0.3"/>
    <row r="2" spans="2:15" ht="7.5" customHeight="1" x14ac:dyDescent="0.25">
      <c r="B2" s="418"/>
      <c r="C2" s="419"/>
      <c r="D2" s="419"/>
      <c r="E2" s="419"/>
      <c r="F2" s="419"/>
      <c r="G2" s="419"/>
      <c r="H2" s="419"/>
      <c r="I2" s="419"/>
      <c r="J2" s="419"/>
      <c r="K2" s="419"/>
      <c r="L2" s="419"/>
      <c r="M2" s="419"/>
      <c r="N2" s="419"/>
      <c r="O2" s="420"/>
    </row>
    <row r="3" spans="2:15" ht="18.75" x14ac:dyDescent="0.3">
      <c r="B3" s="421"/>
      <c r="C3" s="496" t="s">
        <v>255</v>
      </c>
      <c r="D3" s="496"/>
      <c r="E3" s="496"/>
      <c r="F3" s="496"/>
      <c r="G3" s="496"/>
      <c r="H3" s="496"/>
      <c r="I3" s="496"/>
      <c r="J3" s="496"/>
      <c r="K3" s="496"/>
      <c r="L3" s="496"/>
      <c r="M3" s="496"/>
      <c r="N3" s="496"/>
      <c r="O3" s="422"/>
    </row>
    <row r="4" spans="2:15" ht="15.75" thickBot="1" x14ac:dyDescent="0.3">
      <c r="B4" s="421"/>
      <c r="C4" s="423"/>
      <c r="D4" s="423"/>
      <c r="E4" s="423"/>
      <c r="F4" s="423"/>
      <c r="G4" s="423"/>
      <c r="H4" s="423"/>
      <c r="I4" s="423"/>
      <c r="J4" s="423"/>
      <c r="K4" s="423"/>
      <c r="L4" s="423"/>
      <c r="M4" s="423"/>
      <c r="N4" s="423"/>
      <c r="O4" s="422"/>
    </row>
    <row r="5" spans="2:15" ht="20.25" thickTop="1" thickBot="1" x14ac:dyDescent="0.35">
      <c r="B5" s="421"/>
      <c r="C5" s="434" t="s">
        <v>248</v>
      </c>
      <c r="I5" s="494"/>
      <c r="J5" s="495"/>
      <c r="M5" s="437"/>
      <c r="N5" s="423"/>
      <c r="O5" s="422"/>
    </row>
    <row r="6" spans="2:15" ht="7.5" customHeight="1" thickTop="1" x14ac:dyDescent="0.25">
      <c r="B6" s="421"/>
      <c r="C6" s="423"/>
      <c r="D6" s="423"/>
      <c r="E6" s="423"/>
      <c r="F6" s="423"/>
      <c r="G6" s="423"/>
      <c r="H6" s="423"/>
      <c r="I6" s="423"/>
      <c r="J6" s="423"/>
      <c r="K6" s="423"/>
      <c r="L6" s="423"/>
      <c r="M6" s="423"/>
      <c r="N6" s="423"/>
      <c r="O6" s="422"/>
    </row>
    <row r="7" spans="2:15" ht="18.75" x14ac:dyDescent="0.3">
      <c r="B7" s="421"/>
      <c r="C7" s="18" t="s">
        <v>245</v>
      </c>
      <c r="D7" s="17"/>
      <c r="E7" s="497"/>
      <c r="F7" s="497"/>
      <c r="G7" s="497"/>
      <c r="H7" s="497"/>
      <c r="I7" s="497"/>
      <c r="J7" s="497"/>
      <c r="K7" s="497"/>
      <c r="L7" s="497"/>
      <c r="M7" s="497"/>
      <c r="N7" s="423"/>
      <c r="O7" s="422"/>
    </row>
    <row r="8" spans="2:15" ht="3.75" customHeight="1" x14ac:dyDescent="0.25">
      <c r="B8" s="421"/>
      <c r="C8" s="424"/>
      <c r="D8" s="191"/>
      <c r="E8" s="425"/>
      <c r="F8" s="425"/>
      <c r="G8" s="425"/>
      <c r="H8" s="425"/>
      <c r="I8" s="425"/>
      <c r="J8" s="425"/>
      <c r="K8" s="425"/>
      <c r="L8" s="425"/>
      <c r="M8" s="425"/>
      <c r="N8" s="423"/>
      <c r="O8" s="422"/>
    </row>
    <row r="9" spans="2:15" ht="18.75" x14ac:dyDescent="0.3">
      <c r="B9" s="421"/>
      <c r="C9" s="103" t="s">
        <v>246</v>
      </c>
      <c r="D9" s="191"/>
      <c r="E9" s="497"/>
      <c r="F9" s="497"/>
      <c r="G9" s="497"/>
      <c r="H9" s="497"/>
      <c r="I9" s="497"/>
      <c r="J9" s="497"/>
      <c r="K9" s="497"/>
      <c r="L9" s="497"/>
      <c r="M9" s="497"/>
      <c r="N9" s="423"/>
      <c r="O9" s="422"/>
    </row>
    <row r="10" spans="2:15" ht="3.75" customHeight="1" x14ac:dyDescent="0.25">
      <c r="B10" s="421"/>
      <c r="C10" s="426"/>
      <c r="D10" s="427"/>
      <c r="E10" s="425"/>
      <c r="F10" s="425"/>
      <c r="G10" s="425"/>
      <c r="H10" s="425"/>
      <c r="I10" s="425"/>
      <c r="J10" s="425"/>
      <c r="K10" s="425"/>
      <c r="L10" s="425"/>
      <c r="M10" s="425"/>
      <c r="N10" s="423"/>
      <c r="O10" s="422"/>
    </row>
    <row r="11" spans="2:15" ht="18.75" x14ac:dyDescent="0.3">
      <c r="B11" s="421"/>
      <c r="C11" s="18" t="s">
        <v>299</v>
      </c>
      <c r="D11" s="17"/>
      <c r="E11" s="497"/>
      <c r="F11" s="497"/>
      <c r="G11" s="497"/>
      <c r="H11" s="497"/>
      <c r="I11" s="497"/>
      <c r="J11" s="497"/>
      <c r="K11" s="497"/>
      <c r="L11" s="497"/>
      <c r="M11" s="497"/>
      <c r="N11" s="423"/>
      <c r="O11" s="422"/>
    </row>
    <row r="12" spans="2:15" ht="3.75" customHeight="1" x14ac:dyDescent="0.25">
      <c r="B12" s="421"/>
      <c r="C12" s="426"/>
      <c r="D12" s="427"/>
      <c r="E12" s="425"/>
      <c r="F12" s="425"/>
      <c r="G12" s="425"/>
      <c r="H12" s="425"/>
      <c r="I12" s="425"/>
      <c r="J12" s="425"/>
      <c r="K12" s="425"/>
      <c r="L12" s="425"/>
      <c r="M12" s="425"/>
      <c r="N12" s="423"/>
      <c r="O12" s="422"/>
    </row>
    <row r="13" spans="2:15" ht="18.75" x14ac:dyDescent="0.3">
      <c r="B13" s="421"/>
      <c r="C13" s="18" t="s">
        <v>247</v>
      </c>
      <c r="D13" s="17"/>
      <c r="E13" s="497"/>
      <c r="F13" s="497"/>
      <c r="G13" s="497"/>
      <c r="H13" s="497"/>
      <c r="I13" s="497"/>
      <c r="J13" s="497"/>
      <c r="K13" s="497"/>
      <c r="L13" s="497"/>
      <c r="M13" s="497"/>
      <c r="N13" s="423"/>
      <c r="O13" s="422"/>
    </row>
    <row r="14" spans="2:15" ht="7.5" customHeight="1" x14ac:dyDescent="0.25">
      <c r="B14" s="421"/>
      <c r="C14" s="428"/>
      <c r="D14" s="191"/>
      <c r="E14" s="191"/>
      <c r="F14" s="191"/>
      <c r="G14" s="425"/>
      <c r="H14" s="425"/>
      <c r="I14" s="425"/>
      <c r="J14" s="425"/>
      <c r="K14" s="425"/>
      <c r="L14" s="425"/>
      <c r="M14" s="425"/>
      <c r="N14" s="423"/>
      <c r="O14" s="422"/>
    </row>
    <row r="15" spans="2:15" ht="15.75" thickBot="1" x14ac:dyDescent="0.3">
      <c r="B15" s="421"/>
      <c r="C15" s="18" t="s">
        <v>251</v>
      </c>
      <c r="E15" s="423"/>
      <c r="F15" s="423"/>
      <c r="G15" s="423"/>
      <c r="H15" s="423"/>
      <c r="I15" s="423"/>
      <c r="J15" s="423"/>
      <c r="K15" s="423"/>
      <c r="L15" s="423"/>
      <c r="M15" s="423"/>
      <c r="N15" s="423"/>
      <c r="O15" s="422"/>
    </row>
    <row r="16" spans="2:15" ht="16.5" thickBot="1" x14ac:dyDescent="0.3">
      <c r="B16" s="421"/>
      <c r="C16" s="423"/>
      <c r="D16" s="493" t="s">
        <v>252</v>
      </c>
      <c r="E16" s="423"/>
      <c r="F16" s="423"/>
      <c r="G16" s="423"/>
      <c r="H16" s="492"/>
      <c r="I16" s="423"/>
      <c r="J16" s="423"/>
      <c r="K16" s="423"/>
      <c r="L16" s="423"/>
      <c r="M16" s="423"/>
      <c r="N16" s="423"/>
      <c r="O16" s="422"/>
    </row>
    <row r="17" spans="2:15" ht="3.75" customHeight="1" thickBot="1" x14ac:dyDescent="0.3">
      <c r="B17" s="421"/>
      <c r="C17" s="423"/>
      <c r="D17" s="493"/>
      <c r="E17" s="423"/>
      <c r="F17" s="423"/>
      <c r="G17" s="423"/>
      <c r="H17" s="423"/>
      <c r="I17" s="423"/>
      <c r="J17" s="423"/>
      <c r="K17" s="423"/>
      <c r="L17" s="423"/>
      <c r="M17" s="423"/>
      <c r="N17" s="423"/>
      <c r="O17" s="422"/>
    </row>
    <row r="18" spans="2:15" ht="16.5" thickBot="1" x14ac:dyDescent="0.3">
      <c r="B18" s="421"/>
      <c r="C18" s="423"/>
      <c r="D18" s="493" t="s">
        <v>253</v>
      </c>
      <c r="E18" s="423"/>
      <c r="F18" s="423"/>
      <c r="G18" s="423"/>
      <c r="H18" s="492"/>
      <c r="I18" s="423"/>
      <c r="J18" s="423"/>
      <c r="K18" s="423"/>
      <c r="L18" s="423"/>
      <c r="M18" s="423"/>
      <c r="N18" s="423"/>
      <c r="O18" s="422"/>
    </row>
    <row r="19" spans="2:15" ht="3.75" customHeight="1" thickBot="1" x14ac:dyDescent="0.3">
      <c r="B19" s="421"/>
      <c r="C19" s="423"/>
      <c r="D19" s="493"/>
      <c r="E19" s="423"/>
      <c r="F19" s="423"/>
      <c r="G19" s="423"/>
      <c r="H19" s="423"/>
      <c r="I19" s="423"/>
      <c r="J19" s="423"/>
      <c r="K19" s="423"/>
      <c r="L19" s="423"/>
      <c r="M19" s="423"/>
      <c r="N19" s="423"/>
      <c r="O19" s="422"/>
    </row>
    <row r="20" spans="2:15" ht="16.5" thickBot="1" x14ac:dyDescent="0.3">
      <c r="B20" s="421"/>
      <c r="C20" s="423"/>
      <c r="D20" s="493" t="s">
        <v>257</v>
      </c>
      <c r="E20" s="423"/>
      <c r="F20" s="423"/>
      <c r="G20" s="423"/>
      <c r="H20" s="492"/>
      <c r="I20" s="423"/>
      <c r="J20" s="423"/>
      <c r="K20" s="423"/>
      <c r="L20" s="423"/>
      <c r="M20" s="423"/>
      <c r="N20" s="423"/>
      <c r="O20" s="422"/>
    </row>
    <row r="21" spans="2:15" ht="3.75" customHeight="1" thickBot="1" x14ac:dyDescent="0.3">
      <c r="B21" s="421"/>
      <c r="C21" s="423"/>
      <c r="D21" s="493"/>
      <c r="E21" s="423"/>
      <c r="F21" s="423"/>
      <c r="G21" s="423"/>
      <c r="H21" s="423"/>
      <c r="I21" s="423"/>
      <c r="J21" s="423"/>
      <c r="K21" s="423"/>
      <c r="L21" s="423"/>
      <c r="M21" s="423"/>
      <c r="N21" s="423"/>
      <c r="O21" s="422"/>
    </row>
    <row r="22" spans="2:15" ht="16.5" thickBot="1" x14ac:dyDescent="0.3">
      <c r="B22" s="421"/>
      <c r="C22" s="423"/>
      <c r="D22" s="493" t="s">
        <v>302</v>
      </c>
      <c r="E22" s="423"/>
      <c r="F22" s="423"/>
      <c r="G22" s="423"/>
      <c r="H22" s="492"/>
      <c r="I22" s="423"/>
      <c r="J22" s="423"/>
      <c r="K22" s="423"/>
      <c r="L22" s="423"/>
      <c r="M22" s="423"/>
      <c r="N22" s="423"/>
      <c r="O22" s="422"/>
    </row>
    <row r="23" spans="2:15" ht="3.75" customHeight="1" thickBot="1" x14ac:dyDescent="0.3">
      <c r="B23" s="421"/>
      <c r="C23" s="423"/>
      <c r="D23" s="493"/>
      <c r="E23" s="423"/>
      <c r="F23" s="423"/>
      <c r="G23" s="423"/>
      <c r="H23" s="423"/>
      <c r="I23" s="423"/>
      <c r="J23" s="423"/>
      <c r="K23" s="423"/>
      <c r="L23" s="423"/>
      <c r="M23" s="423"/>
      <c r="N23" s="423"/>
      <c r="O23" s="422"/>
    </row>
    <row r="24" spans="2:15" ht="16.5" thickBot="1" x14ac:dyDescent="0.3">
      <c r="B24" s="421"/>
      <c r="C24" s="423"/>
      <c r="D24" s="493" t="s">
        <v>301</v>
      </c>
      <c r="E24" s="423"/>
      <c r="F24" s="423"/>
      <c r="G24" s="423"/>
      <c r="H24" s="492"/>
      <c r="I24" s="423"/>
      <c r="J24" s="423"/>
      <c r="K24" s="423"/>
      <c r="L24" s="423"/>
      <c r="M24" s="423"/>
      <c r="N24" s="423"/>
      <c r="O24" s="422"/>
    </row>
    <row r="25" spans="2:15" ht="3.75" customHeight="1" thickBot="1" x14ac:dyDescent="0.3">
      <c r="B25" s="421"/>
      <c r="C25" s="423"/>
      <c r="D25" s="493"/>
      <c r="E25" s="423"/>
      <c r="F25" s="423"/>
      <c r="G25" s="423"/>
      <c r="H25" s="423"/>
      <c r="I25" s="423"/>
      <c r="J25" s="423"/>
      <c r="K25" s="423"/>
      <c r="L25" s="423"/>
      <c r="M25" s="423"/>
      <c r="N25" s="423"/>
      <c r="O25" s="422"/>
    </row>
    <row r="26" spans="2:15" ht="16.5" thickBot="1" x14ac:dyDescent="0.3">
      <c r="B26" s="421"/>
      <c r="C26" s="423"/>
      <c r="D26" s="493" t="s">
        <v>254</v>
      </c>
      <c r="E26" s="423"/>
      <c r="F26" s="423"/>
      <c r="G26" s="423"/>
      <c r="H26" s="492"/>
      <c r="I26" s="423"/>
      <c r="J26" s="423"/>
      <c r="K26" s="423"/>
      <c r="L26" s="423"/>
      <c r="M26" s="423"/>
      <c r="N26" s="423"/>
      <c r="O26" s="422"/>
    </row>
    <row r="27" spans="2:15" x14ac:dyDescent="0.25">
      <c r="B27" s="421"/>
      <c r="C27" s="423"/>
      <c r="D27" s="423"/>
      <c r="E27" s="423"/>
      <c r="F27" s="423"/>
      <c r="G27" s="423"/>
      <c r="H27" s="423"/>
      <c r="I27" s="423"/>
      <c r="J27" s="423"/>
      <c r="K27" s="423"/>
      <c r="L27" s="423"/>
      <c r="M27" s="423"/>
      <c r="N27" s="423"/>
      <c r="O27" s="422"/>
    </row>
    <row r="28" spans="2:15" ht="15.75" thickBot="1" x14ac:dyDescent="0.3">
      <c r="B28" s="429"/>
      <c r="C28" s="430"/>
      <c r="D28" s="430"/>
      <c r="E28" s="430"/>
      <c r="F28" s="431"/>
      <c r="G28" s="430"/>
      <c r="H28" s="430"/>
      <c r="I28" s="430"/>
      <c r="J28" s="430"/>
      <c r="K28" s="432"/>
      <c r="L28" s="431"/>
      <c r="M28" s="431"/>
      <c r="N28" s="430"/>
      <c r="O28" s="433"/>
    </row>
  </sheetData>
  <sheetProtection formatCells="0" formatColumns="0" formatRows="0"/>
  <mergeCells count="6">
    <mergeCell ref="E13:M13"/>
    <mergeCell ref="I5:J5"/>
    <mergeCell ref="C3:N3"/>
    <mergeCell ref="E7:M7"/>
    <mergeCell ref="E9:M9"/>
    <mergeCell ref="E11:M11"/>
  </mergeCells>
  <conditionalFormatting sqref="H16">
    <cfRule type="cellIs" dxfId="45" priority="6" operator="equal">
      <formula>"X"</formula>
    </cfRule>
  </conditionalFormatting>
  <conditionalFormatting sqref="H18">
    <cfRule type="cellIs" dxfId="44" priority="5" operator="equal">
      <formula>"X"</formula>
    </cfRule>
  </conditionalFormatting>
  <conditionalFormatting sqref="H20">
    <cfRule type="cellIs" dxfId="43" priority="4" operator="equal">
      <formula>"X"</formula>
    </cfRule>
  </conditionalFormatting>
  <conditionalFormatting sqref="H26">
    <cfRule type="cellIs" dxfId="42" priority="3" operator="equal">
      <formula>"X"</formula>
    </cfRule>
  </conditionalFormatting>
  <conditionalFormatting sqref="H22">
    <cfRule type="cellIs" dxfId="41" priority="2" operator="equal">
      <formula>"X"</formula>
    </cfRule>
  </conditionalFormatting>
  <conditionalFormatting sqref="H24">
    <cfRule type="cellIs" dxfId="40" priority="1" operator="equal">
      <formula>"X"</formula>
    </cfRule>
  </conditionalFormatting>
  <dataValidations count="2">
    <dataValidation allowBlank="1" showInputMessage="1" showErrorMessage="1" promptTitle="Date Format" prompt="Please use the format mm/dd/yyyy" sqref="I5:J5"/>
    <dataValidation type="list" allowBlank="1" showInputMessage="1" showErrorMessage="1" sqref="H16 H18 H26 H20 H22 H24">
      <formula1>"X"</formula1>
    </dataValidation>
  </dataValidations>
  <pageMargins left="0.7" right="0.7" top="0.75" bottom="0.75" header="0.3" footer="0.3"/>
  <pageSetup scale="91" orientation="portrait" r:id="rId1"/>
  <headerFooter>
    <oddFooter>&amp;LForm 1
Project Summary&amp;CCFA Forms&amp;REdition 2016
Version 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J79"/>
  <sheetViews>
    <sheetView showGridLines="0" zoomScaleNormal="100" workbookViewId="0">
      <selection activeCell="F16" sqref="F16"/>
    </sheetView>
  </sheetViews>
  <sheetFormatPr defaultRowHeight="15" x14ac:dyDescent="0.25"/>
  <cols>
    <col min="1" max="2" width="1.7109375" style="1" customWidth="1"/>
    <col min="3" max="3" width="29.140625" style="1" bestFit="1" customWidth="1"/>
    <col min="4" max="4" width="35.140625" style="1" bestFit="1" customWidth="1"/>
    <col min="5" max="5" width="20.5703125" style="1" bestFit="1" customWidth="1"/>
    <col min="6" max="6" width="42.85546875" style="1" customWidth="1"/>
    <col min="7" max="7" width="1.7109375" style="1" customWidth="1"/>
    <col min="8" max="8" width="9.140625" style="1"/>
    <col min="9" max="10" width="10.7109375" style="1" bestFit="1" customWidth="1"/>
    <col min="11" max="16384" width="9.140625" style="1"/>
  </cols>
  <sheetData>
    <row r="10" spans="2:10" ht="9" customHeight="1" thickBot="1" x14ac:dyDescent="0.3"/>
    <row r="11" spans="2:10" ht="9" customHeight="1" thickBot="1" x14ac:dyDescent="0.3">
      <c r="B11" s="139"/>
      <c r="C11" s="140"/>
      <c r="D11" s="140"/>
      <c r="E11" s="140"/>
      <c r="F11" s="140"/>
      <c r="G11" s="141"/>
    </row>
    <row r="12" spans="2:10" ht="19.5" thickBot="1" x14ac:dyDescent="0.35">
      <c r="B12" s="142"/>
      <c r="C12" s="344" t="s">
        <v>250</v>
      </c>
      <c r="D12" s="344"/>
      <c r="E12" s="344"/>
      <c r="F12" s="438" t="str">
        <f>IF('1-U'!I5="","Enter Date on Form 1-U",(CONCATENATE("Current As of ",(TEXT('1-U'!I5,"mm/dd/yyyy")))))</f>
        <v>Enter Date on Form 1-U</v>
      </c>
      <c r="G12" s="143"/>
      <c r="I12" s="436"/>
    </row>
    <row r="13" spans="2:10" x14ac:dyDescent="0.25">
      <c r="B13" s="144"/>
      <c r="C13" s="145"/>
      <c r="D13" s="145"/>
      <c r="E13" s="146"/>
      <c r="F13" s="146"/>
      <c r="G13" s="147"/>
      <c r="I13" s="435"/>
      <c r="J13" s="435"/>
    </row>
    <row r="14" spans="2:10" ht="15.75" thickBot="1" x14ac:dyDescent="0.3">
      <c r="B14" s="144"/>
      <c r="C14" s="498" t="str">
        <f>IF('1-U'!E9="","Enter Project Sponsor Name on Form 1-U",(CONCATENATE("Sponsor Name: ",'1-U'!E9)))</f>
        <v>Enter Project Sponsor Name on Form 1-U</v>
      </c>
      <c r="D14" s="498"/>
      <c r="E14" s="417"/>
      <c r="F14" s="441" t="str">
        <f>IF('1-U'!E13="","Enter Site Name/ID on Form 1",(CONCATENATE("Site Name/ID: ",'1-U'!E13)))</f>
        <v>Enter Site Name/ID on Form 1</v>
      </c>
      <c r="G14" s="147"/>
      <c r="J14" s="435"/>
    </row>
    <row r="15" spans="2:10" ht="3.75" customHeight="1" x14ac:dyDescent="0.25">
      <c r="B15" s="144"/>
      <c r="C15" s="145"/>
      <c r="D15" s="145"/>
      <c r="E15" s="146"/>
      <c r="F15" s="146"/>
      <c r="G15" s="147"/>
    </row>
    <row r="16" spans="2:10" ht="15.75" thickBot="1" x14ac:dyDescent="0.3">
      <c r="B16" s="144"/>
      <c r="C16" s="498" t="str">
        <f>IF('1-U'!E7="","Enter Project Name on Form 1",(CONCATENATE("Project Name: ",'1-U'!E7)))</f>
        <v>Enter Project Name on Form 1</v>
      </c>
      <c r="D16" s="498"/>
      <c r="E16" s="417"/>
      <c r="F16" s="441" t="str">
        <f>IF('1-U'!E11="","Enter Contract Number on Form 1",(CONCATENATE("Contract Number: ",'1-U'!E11)))</f>
        <v>Enter Contract Number on Form 1</v>
      </c>
      <c r="G16" s="147"/>
    </row>
    <row r="17" spans="2:10" ht="7.5" customHeight="1" thickBot="1" x14ac:dyDescent="0.3">
      <c r="B17" s="144"/>
      <c r="C17" s="148"/>
      <c r="D17" s="10"/>
      <c r="E17" s="10"/>
      <c r="F17" s="149"/>
      <c r="G17" s="147"/>
    </row>
    <row r="18" spans="2:10" ht="26.25" thickBot="1" x14ac:dyDescent="0.3">
      <c r="B18" s="144"/>
      <c r="C18" s="150" t="s">
        <v>97</v>
      </c>
      <c r="D18" s="151" t="s">
        <v>98</v>
      </c>
      <c r="E18" s="152" t="s">
        <v>99</v>
      </c>
      <c r="F18" s="153" t="s">
        <v>100</v>
      </c>
      <c r="G18" s="147"/>
      <c r="J18" s="435"/>
    </row>
    <row r="19" spans="2:10" x14ac:dyDescent="0.25">
      <c r="B19" s="144"/>
      <c r="C19" s="154" t="s">
        <v>101</v>
      </c>
      <c r="D19" s="155" t="s">
        <v>102</v>
      </c>
      <c r="E19" s="156"/>
      <c r="F19" s="157" t="s">
        <v>103</v>
      </c>
      <c r="G19" s="147"/>
    </row>
    <row r="20" spans="2:10" ht="25.5" x14ac:dyDescent="0.25">
      <c r="B20" s="144"/>
      <c r="C20" s="158" t="s">
        <v>104</v>
      </c>
      <c r="D20" s="159" t="s">
        <v>105</v>
      </c>
      <c r="E20" s="160"/>
      <c r="F20" s="161" t="s">
        <v>106</v>
      </c>
      <c r="G20" s="147"/>
      <c r="J20" s="435"/>
    </row>
    <row r="21" spans="2:10" x14ac:dyDescent="0.25">
      <c r="B21" s="144"/>
      <c r="C21" s="158" t="s">
        <v>104</v>
      </c>
      <c r="D21" s="159" t="s">
        <v>107</v>
      </c>
      <c r="E21" s="160"/>
      <c r="F21" s="161" t="s">
        <v>108</v>
      </c>
      <c r="G21" s="147"/>
      <c r="J21" s="435"/>
    </row>
    <row r="22" spans="2:10" x14ac:dyDescent="0.25">
      <c r="B22" s="144"/>
      <c r="C22" s="158"/>
      <c r="D22" s="159"/>
      <c r="E22" s="160"/>
      <c r="F22" s="162"/>
      <c r="G22" s="147"/>
    </row>
    <row r="23" spans="2:10" x14ac:dyDescent="0.25">
      <c r="B23" s="144"/>
      <c r="C23" s="163" t="s">
        <v>109</v>
      </c>
      <c r="D23" s="159" t="s">
        <v>110</v>
      </c>
      <c r="E23" s="160"/>
      <c r="F23" s="161" t="s">
        <v>111</v>
      </c>
      <c r="G23" s="147"/>
    </row>
    <row r="24" spans="2:10" x14ac:dyDescent="0.25">
      <c r="B24" s="144"/>
      <c r="C24" s="158" t="s">
        <v>109</v>
      </c>
      <c r="D24" s="159" t="s">
        <v>112</v>
      </c>
      <c r="E24" s="160"/>
      <c r="F24" s="162"/>
      <c r="G24" s="147"/>
    </row>
    <row r="25" spans="2:10" x14ac:dyDescent="0.25">
      <c r="B25" s="144"/>
      <c r="C25" s="158" t="s">
        <v>109</v>
      </c>
      <c r="D25" s="159" t="s">
        <v>113</v>
      </c>
      <c r="E25" s="160"/>
      <c r="F25" s="162"/>
      <c r="G25" s="147"/>
    </row>
    <row r="26" spans="2:10" x14ac:dyDescent="0.25">
      <c r="B26" s="144"/>
      <c r="C26" s="158" t="s">
        <v>109</v>
      </c>
      <c r="D26" s="159" t="s">
        <v>114</v>
      </c>
      <c r="E26" s="160"/>
      <c r="F26" s="162"/>
      <c r="G26" s="147"/>
    </row>
    <row r="27" spans="2:10" x14ac:dyDescent="0.25">
      <c r="B27" s="144"/>
      <c r="C27" s="158" t="s">
        <v>109</v>
      </c>
      <c r="D27" s="159" t="s">
        <v>115</v>
      </c>
      <c r="E27" s="160"/>
      <c r="F27" s="162"/>
      <c r="G27" s="147"/>
    </row>
    <row r="28" spans="2:10" x14ac:dyDescent="0.25">
      <c r="B28" s="144"/>
      <c r="C28" s="158" t="s">
        <v>109</v>
      </c>
      <c r="D28" s="159" t="s">
        <v>116</v>
      </c>
      <c r="E28" s="160"/>
      <c r="F28" s="162"/>
      <c r="G28" s="147"/>
    </row>
    <row r="29" spans="2:10" x14ac:dyDescent="0.25">
      <c r="B29" s="144"/>
      <c r="C29" s="158" t="s">
        <v>109</v>
      </c>
      <c r="D29" s="159" t="s">
        <v>117</v>
      </c>
      <c r="E29" s="160"/>
      <c r="F29" s="162"/>
      <c r="G29" s="147"/>
    </row>
    <row r="30" spans="2:10" x14ac:dyDescent="0.25">
      <c r="B30" s="144"/>
      <c r="C30" s="158" t="s">
        <v>109</v>
      </c>
      <c r="D30" s="159" t="s">
        <v>118</v>
      </c>
      <c r="E30" s="160"/>
      <c r="F30" s="162"/>
      <c r="G30" s="147"/>
    </row>
    <row r="31" spans="2:10" x14ac:dyDescent="0.25">
      <c r="B31" s="144"/>
      <c r="C31" s="158" t="s">
        <v>109</v>
      </c>
      <c r="D31" s="159" t="s">
        <v>119</v>
      </c>
      <c r="E31" s="160"/>
      <c r="F31" s="164"/>
      <c r="G31" s="147"/>
    </row>
    <row r="32" spans="2:10" x14ac:dyDescent="0.25">
      <c r="B32" s="144"/>
      <c r="C32" s="158" t="s">
        <v>109</v>
      </c>
      <c r="D32" s="159" t="s">
        <v>120</v>
      </c>
      <c r="E32" s="160"/>
      <c r="F32" s="164"/>
      <c r="G32" s="147"/>
    </row>
    <row r="33" spans="2:7" x14ac:dyDescent="0.25">
      <c r="B33" s="144"/>
      <c r="C33" s="163"/>
      <c r="D33" s="159"/>
      <c r="E33" s="160"/>
      <c r="F33" s="164"/>
      <c r="G33" s="147"/>
    </row>
    <row r="34" spans="2:7" x14ac:dyDescent="0.25">
      <c r="B34" s="144"/>
      <c r="C34" s="163" t="s">
        <v>68</v>
      </c>
      <c r="D34" s="159" t="s">
        <v>121</v>
      </c>
      <c r="E34" s="160"/>
      <c r="F34" s="164"/>
      <c r="G34" s="147"/>
    </row>
    <row r="35" spans="2:7" x14ac:dyDescent="0.25">
      <c r="B35" s="144"/>
      <c r="C35" s="163" t="s">
        <v>68</v>
      </c>
      <c r="D35" s="159" t="s">
        <v>122</v>
      </c>
      <c r="E35" s="160"/>
      <c r="F35" s="164"/>
      <c r="G35" s="147"/>
    </row>
    <row r="36" spans="2:7" x14ac:dyDescent="0.25">
      <c r="B36" s="144"/>
      <c r="C36" s="163" t="s">
        <v>68</v>
      </c>
      <c r="D36" s="159" t="s">
        <v>123</v>
      </c>
      <c r="E36" s="160"/>
      <c r="F36" s="164"/>
      <c r="G36" s="147"/>
    </row>
    <row r="37" spans="2:7" x14ac:dyDescent="0.25">
      <c r="B37" s="144"/>
      <c r="C37" s="163" t="s">
        <v>68</v>
      </c>
      <c r="D37" s="159" t="s">
        <v>124</v>
      </c>
      <c r="E37" s="160"/>
      <c r="F37" s="164"/>
      <c r="G37" s="147"/>
    </row>
    <row r="38" spans="2:7" x14ac:dyDescent="0.25">
      <c r="B38" s="144"/>
      <c r="C38" s="163" t="s">
        <v>68</v>
      </c>
      <c r="D38" s="159" t="s">
        <v>125</v>
      </c>
      <c r="E38" s="160"/>
      <c r="F38" s="164"/>
      <c r="G38" s="147"/>
    </row>
    <row r="39" spans="2:7" x14ac:dyDescent="0.25">
      <c r="B39" s="144"/>
      <c r="C39" s="163" t="s">
        <v>68</v>
      </c>
      <c r="D39" s="159" t="s">
        <v>126</v>
      </c>
      <c r="E39" s="160"/>
      <c r="F39" s="164"/>
      <c r="G39" s="147"/>
    </row>
    <row r="40" spans="2:7" x14ac:dyDescent="0.25">
      <c r="B40" s="144"/>
      <c r="C40" s="163" t="s">
        <v>68</v>
      </c>
      <c r="D40" s="159" t="s">
        <v>127</v>
      </c>
      <c r="E40" s="160"/>
      <c r="F40" s="164"/>
      <c r="G40" s="147"/>
    </row>
    <row r="41" spans="2:7" x14ac:dyDescent="0.25">
      <c r="B41" s="144"/>
      <c r="C41" s="163" t="s">
        <v>68</v>
      </c>
      <c r="D41" s="159" t="s">
        <v>128</v>
      </c>
      <c r="E41" s="160"/>
      <c r="F41" s="164"/>
      <c r="G41" s="147"/>
    </row>
    <row r="42" spans="2:7" x14ac:dyDescent="0.25">
      <c r="B42" s="144"/>
      <c r="C42" s="163"/>
      <c r="D42" s="159"/>
      <c r="E42" s="160"/>
      <c r="F42" s="164"/>
      <c r="G42" s="147"/>
    </row>
    <row r="43" spans="2:7" x14ac:dyDescent="0.25">
      <c r="B43" s="144"/>
      <c r="C43" s="158" t="s">
        <v>129</v>
      </c>
      <c r="D43" s="159" t="s">
        <v>130</v>
      </c>
      <c r="E43" s="160"/>
      <c r="F43" s="161"/>
      <c r="G43" s="147"/>
    </row>
    <row r="44" spans="2:7" x14ac:dyDescent="0.25">
      <c r="B44" s="144"/>
      <c r="C44" s="165" t="s">
        <v>131</v>
      </c>
      <c r="D44" s="166" t="s">
        <v>132</v>
      </c>
      <c r="E44" s="167"/>
      <c r="F44" s="168"/>
      <c r="G44" s="147"/>
    </row>
    <row r="45" spans="2:7" x14ac:dyDescent="0.25">
      <c r="B45" s="144"/>
      <c r="C45" s="158" t="s">
        <v>129</v>
      </c>
      <c r="D45" s="166" t="s">
        <v>133</v>
      </c>
      <c r="E45" s="160"/>
      <c r="F45" s="164"/>
      <c r="G45" s="147"/>
    </row>
    <row r="46" spans="2:7" x14ac:dyDescent="0.25">
      <c r="B46" s="144"/>
      <c r="C46" s="158" t="s">
        <v>129</v>
      </c>
      <c r="D46" s="166" t="s">
        <v>133</v>
      </c>
      <c r="E46" s="160"/>
      <c r="F46" s="164"/>
      <c r="G46" s="147"/>
    </row>
    <row r="47" spans="2:7" x14ac:dyDescent="0.25">
      <c r="B47" s="144"/>
      <c r="C47" s="158" t="s">
        <v>129</v>
      </c>
      <c r="D47" s="166" t="s">
        <v>133</v>
      </c>
      <c r="E47" s="160"/>
      <c r="F47" s="164"/>
      <c r="G47" s="147"/>
    </row>
    <row r="48" spans="2:7" x14ac:dyDescent="0.25">
      <c r="B48" s="144"/>
      <c r="C48" s="158" t="s">
        <v>131</v>
      </c>
      <c r="D48" s="166" t="s">
        <v>134</v>
      </c>
      <c r="E48" s="160"/>
      <c r="F48" s="164"/>
      <c r="G48" s="147"/>
    </row>
    <row r="49" spans="2:7" x14ac:dyDescent="0.25">
      <c r="B49" s="144"/>
      <c r="C49" s="158" t="s">
        <v>129</v>
      </c>
      <c r="D49" s="159" t="s">
        <v>135</v>
      </c>
      <c r="E49" s="160"/>
      <c r="F49" s="164"/>
      <c r="G49" s="147"/>
    </row>
    <row r="50" spans="2:7" x14ac:dyDescent="0.25">
      <c r="B50" s="144"/>
      <c r="C50" s="158" t="s">
        <v>129</v>
      </c>
      <c r="D50" s="159" t="s">
        <v>136</v>
      </c>
      <c r="E50" s="160"/>
      <c r="F50" s="164"/>
      <c r="G50" s="147"/>
    </row>
    <row r="51" spans="2:7" x14ac:dyDescent="0.25">
      <c r="B51" s="144"/>
      <c r="C51" s="165" t="s">
        <v>131</v>
      </c>
      <c r="D51" s="166" t="s">
        <v>137</v>
      </c>
      <c r="E51" s="167"/>
      <c r="F51" s="169"/>
      <c r="G51" s="147"/>
    </row>
    <row r="52" spans="2:7" x14ac:dyDescent="0.25">
      <c r="B52" s="144"/>
      <c r="C52" s="158" t="s">
        <v>129</v>
      </c>
      <c r="D52" s="159" t="s">
        <v>138</v>
      </c>
      <c r="E52" s="160"/>
      <c r="F52" s="164"/>
      <c r="G52" s="147"/>
    </row>
    <row r="53" spans="2:7" x14ac:dyDescent="0.25">
      <c r="B53" s="144"/>
      <c r="C53" s="158" t="s">
        <v>129</v>
      </c>
      <c r="D53" s="159" t="s">
        <v>138</v>
      </c>
      <c r="E53" s="160"/>
      <c r="F53" s="164"/>
      <c r="G53" s="147"/>
    </row>
    <row r="54" spans="2:7" x14ac:dyDescent="0.25">
      <c r="B54" s="144"/>
      <c r="C54" s="158" t="s">
        <v>129</v>
      </c>
      <c r="D54" s="159" t="s">
        <v>138</v>
      </c>
      <c r="E54" s="160"/>
      <c r="F54" s="164"/>
      <c r="G54" s="147"/>
    </row>
    <row r="55" spans="2:7" x14ac:dyDescent="0.25">
      <c r="B55" s="144"/>
      <c r="C55" s="158" t="s">
        <v>129</v>
      </c>
      <c r="D55" s="159" t="s">
        <v>139</v>
      </c>
      <c r="E55" s="160"/>
      <c r="F55" s="164"/>
      <c r="G55" s="147"/>
    </row>
    <row r="56" spans="2:7" x14ac:dyDescent="0.25">
      <c r="B56" s="144"/>
      <c r="C56" s="158" t="s">
        <v>129</v>
      </c>
      <c r="D56" s="159" t="s">
        <v>140</v>
      </c>
      <c r="E56" s="160"/>
      <c r="F56" s="164"/>
      <c r="G56" s="147"/>
    </row>
    <row r="57" spans="2:7" x14ac:dyDescent="0.25">
      <c r="B57" s="144"/>
      <c r="C57" s="158"/>
      <c r="D57" s="159"/>
      <c r="E57" s="160"/>
      <c r="F57" s="164"/>
      <c r="G57" s="147"/>
    </row>
    <row r="58" spans="2:7" x14ac:dyDescent="0.25">
      <c r="B58" s="144"/>
      <c r="C58" s="158" t="s">
        <v>141</v>
      </c>
      <c r="D58" s="159" t="s">
        <v>142</v>
      </c>
      <c r="E58" s="160"/>
      <c r="F58" s="161"/>
      <c r="G58" s="147"/>
    </row>
    <row r="59" spans="2:7" x14ac:dyDescent="0.25">
      <c r="B59" s="144"/>
      <c r="C59" s="158" t="s">
        <v>141</v>
      </c>
      <c r="D59" s="159" t="s">
        <v>143</v>
      </c>
      <c r="E59" s="160"/>
      <c r="F59" s="161"/>
      <c r="G59" s="147"/>
    </row>
    <row r="60" spans="2:7" x14ac:dyDescent="0.25">
      <c r="B60" s="144"/>
      <c r="C60" s="158" t="s">
        <v>141</v>
      </c>
      <c r="D60" s="159" t="s">
        <v>144</v>
      </c>
      <c r="E60" s="160"/>
      <c r="F60" s="161"/>
      <c r="G60" s="147"/>
    </row>
    <row r="61" spans="2:7" x14ac:dyDescent="0.25">
      <c r="B61" s="144"/>
      <c r="C61" s="158" t="s">
        <v>141</v>
      </c>
      <c r="D61" s="159" t="s">
        <v>145</v>
      </c>
      <c r="E61" s="160"/>
      <c r="F61" s="161"/>
      <c r="G61" s="147"/>
    </row>
    <row r="62" spans="2:7" x14ac:dyDescent="0.25">
      <c r="B62" s="144"/>
      <c r="C62" s="158" t="s">
        <v>141</v>
      </c>
      <c r="D62" s="159" t="s">
        <v>146</v>
      </c>
      <c r="E62" s="160"/>
      <c r="F62" s="162"/>
      <c r="G62" s="147"/>
    </row>
    <row r="63" spans="2:7" ht="15" customHeight="1" x14ac:dyDescent="0.25">
      <c r="B63" s="144"/>
      <c r="C63" s="158" t="s">
        <v>141</v>
      </c>
      <c r="D63" s="159" t="s">
        <v>147</v>
      </c>
      <c r="E63" s="160"/>
      <c r="F63" s="162"/>
      <c r="G63" s="147"/>
    </row>
    <row r="64" spans="2:7" ht="15.75" customHeight="1" x14ac:dyDescent="0.25">
      <c r="B64" s="170"/>
      <c r="C64" s="158" t="s">
        <v>141</v>
      </c>
      <c r="D64" s="159" t="s">
        <v>148</v>
      </c>
      <c r="E64" s="160"/>
      <c r="F64" s="162"/>
      <c r="G64" s="171"/>
    </row>
    <row r="65" spans="2:7" x14ac:dyDescent="0.25">
      <c r="B65" s="144"/>
      <c r="C65" s="158" t="s">
        <v>149</v>
      </c>
      <c r="D65" s="159" t="s">
        <v>150</v>
      </c>
      <c r="E65" s="160"/>
      <c r="F65" s="162"/>
      <c r="G65" s="147"/>
    </row>
    <row r="66" spans="2:7" x14ac:dyDescent="0.25">
      <c r="B66" s="144"/>
      <c r="C66" s="158" t="s">
        <v>149</v>
      </c>
      <c r="D66" s="159" t="s">
        <v>151</v>
      </c>
      <c r="E66" s="160"/>
      <c r="F66" s="162"/>
      <c r="G66" s="147"/>
    </row>
    <row r="67" spans="2:7" x14ac:dyDescent="0.25">
      <c r="B67" s="144"/>
      <c r="C67" s="158" t="s">
        <v>149</v>
      </c>
      <c r="D67" s="159" t="s">
        <v>152</v>
      </c>
      <c r="E67" s="160"/>
      <c r="F67" s="162"/>
      <c r="G67" s="147"/>
    </row>
    <row r="68" spans="2:7" x14ac:dyDescent="0.25">
      <c r="B68" s="144"/>
      <c r="C68" s="158"/>
      <c r="D68" s="159"/>
      <c r="E68" s="160"/>
      <c r="F68" s="162"/>
      <c r="G68" s="147"/>
    </row>
    <row r="69" spans="2:7" x14ac:dyDescent="0.25">
      <c r="B69" s="144"/>
      <c r="C69" s="158" t="s">
        <v>153</v>
      </c>
      <c r="D69" s="159" t="s">
        <v>154</v>
      </c>
      <c r="E69" s="160"/>
      <c r="F69" s="162"/>
      <c r="G69" s="147"/>
    </row>
    <row r="70" spans="2:7" x14ac:dyDescent="0.25">
      <c r="B70" s="144"/>
      <c r="C70" s="158" t="s">
        <v>153</v>
      </c>
      <c r="D70" s="159" t="s">
        <v>155</v>
      </c>
      <c r="E70" s="160"/>
      <c r="F70" s="162"/>
      <c r="G70" s="147"/>
    </row>
    <row r="71" spans="2:7" x14ac:dyDescent="0.25">
      <c r="B71" s="144"/>
      <c r="C71" s="158" t="s">
        <v>153</v>
      </c>
      <c r="D71" s="159" t="s">
        <v>156</v>
      </c>
      <c r="E71" s="160"/>
      <c r="F71" s="162"/>
      <c r="G71" s="147"/>
    </row>
    <row r="72" spans="2:7" x14ac:dyDescent="0.25">
      <c r="B72" s="144"/>
      <c r="C72" s="158" t="s">
        <v>153</v>
      </c>
      <c r="D72" s="159" t="s">
        <v>157</v>
      </c>
      <c r="E72" s="160"/>
      <c r="F72" s="162"/>
      <c r="G72" s="147"/>
    </row>
    <row r="73" spans="2:7" x14ac:dyDescent="0.25">
      <c r="B73" s="144"/>
      <c r="C73" s="158" t="s">
        <v>153</v>
      </c>
      <c r="D73" s="159" t="s">
        <v>158</v>
      </c>
      <c r="E73" s="160"/>
      <c r="F73" s="162"/>
      <c r="G73" s="147"/>
    </row>
    <row r="74" spans="2:7" x14ac:dyDescent="0.25">
      <c r="B74" s="144"/>
      <c r="C74" s="158" t="s">
        <v>153</v>
      </c>
      <c r="D74" s="159" t="s">
        <v>159</v>
      </c>
      <c r="E74" s="160"/>
      <c r="F74" s="162"/>
      <c r="G74" s="147"/>
    </row>
    <row r="75" spans="2:7" ht="25.5" x14ac:dyDescent="0.25">
      <c r="B75" s="144"/>
      <c r="C75" s="158" t="s">
        <v>153</v>
      </c>
      <c r="D75" s="172" t="s">
        <v>160</v>
      </c>
      <c r="E75" s="160"/>
      <c r="F75" s="162"/>
      <c r="G75" s="147"/>
    </row>
    <row r="76" spans="2:7" x14ac:dyDescent="0.25">
      <c r="B76" s="144"/>
      <c r="C76" s="158" t="s">
        <v>153</v>
      </c>
      <c r="D76" s="159" t="s">
        <v>161</v>
      </c>
      <c r="E76" s="160"/>
      <c r="F76" s="162"/>
      <c r="G76" s="147"/>
    </row>
    <row r="77" spans="2:7" x14ac:dyDescent="0.25">
      <c r="B77" s="144"/>
      <c r="C77" s="173" t="s">
        <v>153</v>
      </c>
      <c r="D77" s="174" t="s">
        <v>162</v>
      </c>
      <c r="E77" s="175"/>
      <c r="F77" s="176"/>
      <c r="G77" s="147"/>
    </row>
    <row r="78" spans="2:7" ht="15.75" thickBot="1" x14ac:dyDescent="0.3">
      <c r="B78" s="144"/>
      <c r="C78" s="177"/>
      <c r="D78" s="178"/>
      <c r="E78" s="179"/>
      <c r="F78" s="180"/>
      <c r="G78" s="147"/>
    </row>
    <row r="79" spans="2:7" ht="9" customHeight="1" thickBot="1" x14ac:dyDescent="0.3">
      <c r="B79" s="181"/>
      <c r="C79" s="182"/>
      <c r="D79" s="182"/>
      <c r="E79" s="182"/>
      <c r="F79" s="182"/>
      <c r="G79" s="183"/>
    </row>
  </sheetData>
  <sheetProtection formatCells="0" formatColumns="0" formatRows="0" insertRows="0"/>
  <autoFilter ref="C18:F76"/>
  <mergeCells count="2">
    <mergeCell ref="C14:D14"/>
    <mergeCell ref="C16:D16"/>
  </mergeCells>
  <dataValidations count="1">
    <dataValidation type="date" allowBlank="1" showInputMessage="1" showErrorMessage="1" errorTitle="Date Format" error="Please enter a date in the MM/DD/YYYY format" sqref="E19:E78">
      <formula1>1</formula1>
      <formula2>402133</formula2>
    </dataValidation>
  </dataValidations>
  <pageMargins left="0.7" right="0.7" top="0.75" bottom="0.75" header="0.3" footer="0.3"/>
  <pageSetup scale="72" orientation="portrait" r:id="rId1"/>
  <headerFooter>
    <oddFooter>&amp;LForm 5
Project Schedule&amp;CCFA Forms&amp;REdition: 2016
Version: 1.0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X128"/>
  <sheetViews>
    <sheetView showGridLines="0" zoomScaleNormal="100" zoomScaleSheetLayoutView="100" workbookViewId="0">
      <pane ySplit="21" topLeftCell="A22" activePane="bottomLeft" state="frozen"/>
      <selection pane="bottomLeft" activeCell="N16" sqref="N16"/>
    </sheetView>
  </sheetViews>
  <sheetFormatPr defaultRowHeight="15" x14ac:dyDescent="0.25"/>
  <cols>
    <col min="1" max="2" width="1.7109375" style="1" customWidth="1"/>
    <col min="3" max="3" width="2.85546875" style="1" customWidth="1"/>
    <col min="4" max="4" width="5.7109375" style="1" customWidth="1"/>
    <col min="5" max="5" width="8.5703125" style="1" customWidth="1"/>
    <col min="6" max="6" width="12.85546875" style="1" customWidth="1"/>
    <col min="7" max="7" width="10.7109375" style="1" customWidth="1"/>
    <col min="8" max="8" width="1.42578125" style="1" customWidth="1"/>
    <col min="9" max="9" width="7.85546875" style="1" customWidth="1"/>
    <col min="10" max="11" width="11.42578125" style="1" customWidth="1"/>
    <col min="12" max="12" width="10.42578125" style="1" bestFit="1" customWidth="1"/>
    <col min="13" max="17" width="9.140625" style="1"/>
    <col min="18" max="18" width="0.7109375" style="1" customWidth="1"/>
    <col min="19" max="19" width="10.85546875" style="1" customWidth="1"/>
    <col min="20" max="21" width="9.140625" style="1"/>
    <col min="22" max="22" width="1.7109375" style="1" customWidth="1"/>
    <col min="23" max="16384" width="9.140625" style="1"/>
  </cols>
  <sheetData>
    <row r="10" spans="2:24" ht="9" customHeight="1" thickBot="1" x14ac:dyDescent="0.3"/>
    <row r="11" spans="2:24" ht="9" customHeight="1" thickBot="1" x14ac:dyDescent="0.3">
      <c r="B11" s="2"/>
      <c r="C11" s="3"/>
      <c r="D11" s="3"/>
      <c r="E11" s="3"/>
      <c r="F11" s="3"/>
      <c r="G11" s="3"/>
      <c r="H11" s="3"/>
      <c r="I11" s="4"/>
      <c r="J11" s="4"/>
      <c r="K11" s="4"/>
      <c r="L11" s="4"/>
      <c r="M11" s="3"/>
      <c r="N11" s="3"/>
      <c r="O11" s="5"/>
      <c r="P11" s="5"/>
      <c r="Q11" s="5"/>
      <c r="R11" s="5"/>
      <c r="S11" s="5"/>
      <c r="T11" s="5"/>
      <c r="U11" s="5"/>
      <c r="V11" s="6"/>
    </row>
    <row r="12" spans="2:24" ht="19.5" thickBot="1" x14ac:dyDescent="0.35">
      <c r="B12" s="7"/>
      <c r="C12" s="344" t="s">
        <v>256</v>
      </c>
      <c r="D12" s="344"/>
      <c r="E12" s="344"/>
      <c r="F12" s="344"/>
      <c r="G12" s="344"/>
      <c r="H12" s="344"/>
      <c r="I12" s="344"/>
      <c r="J12" s="344"/>
      <c r="K12" s="344"/>
      <c r="L12" s="344"/>
      <c r="M12" s="344"/>
      <c r="N12" s="344"/>
      <c r="O12" s="344"/>
      <c r="P12" s="344"/>
      <c r="Q12" s="502" t="str">
        <f>IF('1-U'!I5="","Enter Date on Form 1-U",(CONCATENATE("Current As of ",(TEXT('1-U'!I5,"mm/dd/yyyy")))))</f>
        <v>Enter Date on Form 1-U</v>
      </c>
      <c r="R12" s="503"/>
      <c r="S12" s="503"/>
      <c r="T12" s="503"/>
      <c r="U12" s="504"/>
      <c r="V12" s="8"/>
      <c r="X12" s="435"/>
    </row>
    <row r="13" spans="2:24" ht="3.75" customHeight="1" x14ac:dyDescent="0.3">
      <c r="B13" s="7"/>
      <c r="C13" s="135"/>
      <c r="D13" s="135"/>
      <c r="E13" s="135"/>
      <c r="F13" s="135"/>
      <c r="G13" s="135"/>
      <c r="H13" s="135"/>
      <c r="I13" s="135"/>
      <c r="J13" s="135"/>
      <c r="K13" s="135"/>
      <c r="L13" s="135"/>
      <c r="M13" s="135"/>
      <c r="N13" s="135"/>
      <c r="O13" s="135"/>
      <c r="P13" s="135"/>
      <c r="Q13" s="135"/>
      <c r="R13" s="135"/>
      <c r="S13" s="135"/>
      <c r="T13" s="135"/>
      <c r="U13" s="135"/>
      <c r="V13" s="8"/>
    </row>
    <row r="14" spans="2:24" ht="15" customHeight="1" thickBot="1" x14ac:dyDescent="0.3">
      <c r="B14" s="7"/>
      <c r="C14" s="505" t="str">
        <f>IF('1-U'!E9="","Enter Project Sponsor Name on Form 1-U",(CONCATENATE("Sponsor Name: ",'1-U'!E9)))</f>
        <v>Enter Project Sponsor Name on Form 1-U</v>
      </c>
      <c r="D14" s="505"/>
      <c r="E14" s="505"/>
      <c r="F14" s="505"/>
      <c r="G14" s="505"/>
      <c r="H14" s="505"/>
      <c r="I14" s="505"/>
      <c r="J14" s="505"/>
      <c r="L14" s="10"/>
      <c r="Q14" s="506" t="str">
        <f>IF('1-U'!E13="","Enter Site Name/ID on Form 1",(CONCATENATE("Site Name/ID: ",'1-U'!E13)))</f>
        <v>Enter Site Name/ID on Form 1</v>
      </c>
      <c r="R14" s="506"/>
      <c r="S14" s="506"/>
      <c r="T14" s="506"/>
      <c r="U14" s="506"/>
      <c r="V14" s="8"/>
    </row>
    <row r="15" spans="2:24" ht="3.75" customHeight="1" x14ac:dyDescent="0.25">
      <c r="B15" s="7"/>
      <c r="C15" s="9"/>
      <c r="D15" s="9"/>
      <c r="E15" s="9"/>
      <c r="F15" s="9"/>
      <c r="G15" s="9"/>
      <c r="H15" s="9"/>
      <c r="I15" s="10"/>
      <c r="J15" s="11"/>
      <c r="K15" s="10"/>
      <c r="L15" s="10"/>
      <c r="Q15" s="788"/>
      <c r="R15" s="788"/>
      <c r="S15" s="788"/>
      <c r="T15" s="788"/>
      <c r="U15" s="788"/>
      <c r="V15" s="8"/>
    </row>
    <row r="16" spans="2:24" ht="15.75" thickBot="1" x14ac:dyDescent="0.3">
      <c r="B16" s="12"/>
      <c r="C16" s="505" t="str">
        <f>IF('1-U'!E7="","Enter Project Name on Form 1",(CONCATENATE("Project Name: ",'1-U'!E7)))</f>
        <v>Enter Project Name on Form 1</v>
      </c>
      <c r="D16" s="505"/>
      <c r="E16" s="505"/>
      <c r="F16" s="505"/>
      <c r="G16" s="505"/>
      <c r="H16" s="505"/>
      <c r="I16" s="505"/>
      <c r="J16" s="505"/>
      <c r="L16" s="14"/>
      <c r="Q16" s="506" t="str">
        <f>IF('1-U'!E11="","Enter Contract Number on Form 1",(CONCATENATE("Contract Number: ",'1-U'!E11)))</f>
        <v>Enter Contract Number on Form 1</v>
      </c>
      <c r="R16" s="506"/>
      <c r="S16" s="506"/>
      <c r="T16" s="506"/>
      <c r="U16" s="506"/>
      <c r="V16" s="16"/>
    </row>
    <row r="17" spans="2:22" ht="7.5" customHeight="1" thickBot="1" x14ac:dyDescent="0.3">
      <c r="B17" s="12"/>
      <c r="C17" s="15"/>
      <c r="D17" s="17"/>
      <c r="E17" s="13"/>
      <c r="F17" s="13"/>
      <c r="G17" s="13"/>
      <c r="H17" s="13"/>
      <c r="I17" s="13"/>
      <c r="J17" s="13"/>
      <c r="K17" s="15"/>
      <c r="L17" s="13"/>
      <c r="M17" s="15"/>
      <c r="N17" s="15"/>
      <c r="O17" s="15"/>
      <c r="P17" s="15"/>
      <c r="Q17" s="15"/>
      <c r="R17" s="15"/>
      <c r="S17" s="9"/>
      <c r="T17" s="9"/>
      <c r="U17" s="9"/>
      <c r="V17" s="16"/>
    </row>
    <row r="18" spans="2:22" x14ac:dyDescent="0.25">
      <c r="B18" s="7"/>
      <c r="C18"/>
      <c r="D18"/>
      <c r="E18"/>
      <c r="F18"/>
      <c r="G18"/>
      <c r="H18" s="10"/>
      <c r="I18" s="513" t="s">
        <v>0</v>
      </c>
      <c r="J18" s="513" t="s">
        <v>1</v>
      </c>
      <c r="K18" s="516" t="s">
        <v>2</v>
      </c>
      <c r="L18" s="517"/>
      <c r="M18" s="517"/>
      <c r="N18" s="517"/>
      <c r="O18" s="517"/>
      <c r="P18" s="517"/>
      <c r="Q18" s="517"/>
      <c r="R18" s="442"/>
      <c r="S18" s="518" t="s">
        <v>3</v>
      </c>
      <c r="T18" s="518"/>
      <c r="U18" s="519"/>
      <c r="V18" s="16"/>
    </row>
    <row r="19" spans="2:22" x14ac:dyDescent="0.25">
      <c r="B19" s="7"/>
      <c r="C19" s="15"/>
      <c r="D19" s="13"/>
      <c r="E19" s="13"/>
      <c r="F19" s="13"/>
      <c r="G19" s="13"/>
      <c r="H19" s="13"/>
      <c r="I19" s="514"/>
      <c r="J19" s="514"/>
      <c r="K19" s="520" t="s">
        <v>4</v>
      </c>
      <c r="L19" s="19" t="s">
        <v>5</v>
      </c>
      <c r="M19" s="19" t="s">
        <v>5</v>
      </c>
      <c r="N19" s="19" t="s">
        <v>5</v>
      </c>
      <c r="O19" s="19" t="s">
        <v>5</v>
      </c>
      <c r="P19" s="19" t="s">
        <v>5</v>
      </c>
      <c r="Q19" s="19" t="s">
        <v>5</v>
      </c>
      <c r="R19" s="20"/>
      <c r="S19" s="522" t="s">
        <v>6</v>
      </c>
      <c r="T19" s="19" t="s">
        <v>5</v>
      </c>
      <c r="U19" s="21" t="s">
        <v>5</v>
      </c>
      <c r="V19" s="16"/>
    </row>
    <row r="20" spans="2:22" x14ac:dyDescent="0.25">
      <c r="B20" s="7"/>
      <c r="C20" s="15"/>
      <c r="D20" s="13"/>
      <c r="E20" s="13"/>
      <c r="F20" s="13"/>
      <c r="G20" s="13"/>
      <c r="H20" s="13"/>
      <c r="I20" s="514"/>
      <c r="J20" s="514"/>
      <c r="K20" s="520"/>
      <c r="L20" s="507" t="s">
        <v>7</v>
      </c>
      <c r="M20" s="507" t="s">
        <v>7</v>
      </c>
      <c r="N20" s="507" t="s">
        <v>7</v>
      </c>
      <c r="O20" s="507" t="s">
        <v>7</v>
      </c>
      <c r="P20" s="507" t="s">
        <v>7</v>
      </c>
      <c r="Q20" s="509" t="s">
        <v>7</v>
      </c>
      <c r="R20" s="20"/>
      <c r="S20" s="522"/>
      <c r="T20" s="507" t="s">
        <v>7</v>
      </c>
      <c r="U20" s="511" t="s">
        <v>7</v>
      </c>
      <c r="V20" s="16"/>
    </row>
    <row r="21" spans="2:22" ht="15.75" thickBot="1" x14ac:dyDescent="0.3">
      <c r="B21" s="7"/>
      <c r="C21" s="15"/>
      <c r="D21" s="13"/>
      <c r="E21" s="22"/>
      <c r="F21" s="22"/>
      <c r="G21" s="22"/>
      <c r="H21" s="22"/>
      <c r="I21" s="515"/>
      <c r="J21" s="515"/>
      <c r="K21" s="521"/>
      <c r="L21" s="508"/>
      <c r="M21" s="508"/>
      <c r="N21" s="508"/>
      <c r="O21" s="508"/>
      <c r="P21" s="508"/>
      <c r="Q21" s="510"/>
      <c r="R21" s="23"/>
      <c r="S21" s="523"/>
      <c r="T21" s="508"/>
      <c r="U21" s="512"/>
      <c r="V21" s="24"/>
    </row>
    <row r="22" spans="2:22" ht="15.75" thickBot="1" x14ac:dyDescent="0.3">
      <c r="B22" s="7"/>
      <c r="C22" s="25" t="s">
        <v>8</v>
      </c>
      <c r="D22" s="25"/>
      <c r="E22" s="25"/>
      <c r="F22" s="25"/>
      <c r="G22" s="25"/>
      <c r="H22" s="26"/>
      <c r="I22" s="26"/>
      <c r="J22" s="26"/>
      <c r="K22" s="26"/>
      <c r="L22" s="13"/>
      <c r="M22" s="15"/>
      <c r="N22" s="15"/>
      <c r="O22" s="27"/>
      <c r="P22" s="28"/>
      <c r="Q22" s="28"/>
      <c r="R22" s="9"/>
      <c r="S22" s="9"/>
      <c r="T22" s="28"/>
      <c r="U22" s="28"/>
      <c r="V22" s="24"/>
    </row>
    <row r="23" spans="2:22" x14ac:dyDescent="0.25">
      <c r="B23" s="7"/>
      <c r="C23" s="15"/>
      <c r="D23" s="443" t="s">
        <v>9</v>
      </c>
      <c r="E23" s="443"/>
      <c r="F23" s="443"/>
      <c r="G23" s="443"/>
      <c r="H23" s="443"/>
      <c r="I23" s="444" t="str">
        <f t="shared" ref="I23:I29" si="0">IFERROR(J23/J$121," ")</f>
        <v xml:space="preserve"> </v>
      </c>
      <c r="J23" s="445"/>
      <c r="K23" s="446">
        <f t="shared" ref="K23:K28" si="1">SUM(L23:Q23)</f>
        <v>0</v>
      </c>
      <c r="L23" s="447"/>
      <c r="M23" s="448"/>
      <c r="N23" s="448"/>
      <c r="O23" s="448"/>
      <c r="P23" s="448"/>
      <c r="Q23" s="448"/>
      <c r="R23" s="449"/>
      <c r="S23" s="450">
        <f t="shared" ref="S23:S28" si="2">SUM(T23:U23)</f>
        <v>0</v>
      </c>
      <c r="T23" s="447"/>
      <c r="U23" s="451"/>
      <c r="V23" s="24"/>
    </row>
    <row r="24" spans="2:22" x14ac:dyDescent="0.25">
      <c r="B24" s="7"/>
      <c r="C24" s="15"/>
      <c r="D24" s="31" t="s">
        <v>10</v>
      </c>
      <c r="E24" s="31"/>
      <c r="F24" s="31"/>
      <c r="G24" s="31"/>
      <c r="H24" s="31"/>
      <c r="I24" s="452" t="str">
        <f t="shared" si="0"/>
        <v xml:space="preserve"> </v>
      </c>
      <c r="J24" s="453"/>
      <c r="K24" s="454">
        <f t="shared" si="1"/>
        <v>0</v>
      </c>
      <c r="L24" s="455"/>
      <c r="M24" s="456"/>
      <c r="N24" s="456"/>
      <c r="O24" s="456"/>
      <c r="P24" s="456"/>
      <c r="Q24" s="456"/>
      <c r="R24" s="32"/>
      <c r="S24" s="457">
        <f t="shared" si="2"/>
        <v>0</v>
      </c>
      <c r="T24" s="455"/>
      <c r="U24" s="458"/>
      <c r="V24" s="24"/>
    </row>
    <row r="25" spans="2:22" x14ac:dyDescent="0.25">
      <c r="B25" s="7"/>
      <c r="C25" s="15"/>
      <c r="D25" s="33" t="s">
        <v>11</v>
      </c>
      <c r="E25" s="33"/>
      <c r="F25" s="33"/>
      <c r="G25" s="33"/>
      <c r="H25" s="33"/>
      <c r="I25" s="452" t="str">
        <f t="shared" si="0"/>
        <v xml:space="preserve"> </v>
      </c>
      <c r="J25" s="453"/>
      <c r="K25" s="454">
        <f t="shared" si="1"/>
        <v>0</v>
      </c>
      <c r="L25" s="455"/>
      <c r="M25" s="456"/>
      <c r="N25" s="456"/>
      <c r="O25" s="456"/>
      <c r="P25" s="456"/>
      <c r="Q25" s="456"/>
      <c r="R25" s="32"/>
      <c r="S25" s="457">
        <f t="shared" si="2"/>
        <v>0</v>
      </c>
      <c r="T25" s="455"/>
      <c r="U25" s="458"/>
      <c r="V25" s="24"/>
    </row>
    <row r="26" spans="2:22" x14ac:dyDescent="0.25">
      <c r="B26" s="7"/>
      <c r="C26" s="15"/>
      <c r="D26" s="33" t="s">
        <v>12</v>
      </c>
      <c r="E26" s="33"/>
      <c r="F26" s="33"/>
      <c r="G26" s="33"/>
      <c r="H26" s="33"/>
      <c r="I26" s="452" t="str">
        <f t="shared" si="0"/>
        <v xml:space="preserve"> </v>
      </c>
      <c r="J26" s="453"/>
      <c r="K26" s="454">
        <f t="shared" si="1"/>
        <v>0</v>
      </c>
      <c r="L26" s="455"/>
      <c r="M26" s="456"/>
      <c r="N26" s="456"/>
      <c r="O26" s="456"/>
      <c r="P26" s="456"/>
      <c r="Q26" s="456"/>
      <c r="R26" s="32"/>
      <c r="S26" s="457">
        <f t="shared" si="2"/>
        <v>0</v>
      </c>
      <c r="T26" s="455"/>
      <c r="U26" s="458"/>
      <c r="V26" s="24"/>
    </row>
    <row r="27" spans="2:22" x14ac:dyDescent="0.25">
      <c r="B27" s="7"/>
      <c r="C27" s="15"/>
      <c r="D27" s="34" t="s">
        <v>13</v>
      </c>
      <c r="E27" s="34"/>
      <c r="F27" s="34"/>
      <c r="G27" s="34"/>
      <c r="H27" s="34"/>
      <c r="I27" s="452" t="str">
        <f t="shared" si="0"/>
        <v xml:space="preserve"> </v>
      </c>
      <c r="J27" s="453"/>
      <c r="K27" s="454">
        <f t="shared" si="1"/>
        <v>0</v>
      </c>
      <c r="L27" s="455"/>
      <c r="M27" s="456"/>
      <c r="N27" s="456"/>
      <c r="O27" s="456"/>
      <c r="P27" s="456"/>
      <c r="Q27" s="456"/>
      <c r="R27" s="32"/>
      <c r="S27" s="457">
        <f t="shared" si="2"/>
        <v>0</v>
      </c>
      <c r="T27" s="455"/>
      <c r="U27" s="458"/>
      <c r="V27" s="24"/>
    </row>
    <row r="28" spans="2:22" x14ac:dyDescent="0.25">
      <c r="B28" s="7"/>
      <c r="C28" s="15"/>
      <c r="D28" s="34" t="s">
        <v>14</v>
      </c>
      <c r="E28" s="499"/>
      <c r="F28" s="500"/>
      <c r="G28" s="501"/>
      <c r="H28" s="35"/>
      <c r="I28" s="459" t="str">
        <f t="shared" si="0"/>
        <v xml:space="preserve"> </v>
      </c>
      <c r="J28" s="460"/>
      <c r="K28" s="461">
        <f t="shared" si="1"/>
        <v>0</v>
      </c>
      <c r="L28" s="462"/>
      <c r="M28" s="463"/>
      <c r="N28" s="463"/>
      <c r="O28" s="463"/>
      <c r="P28" s="463"/>
      <c r="Q28" s="463"/>
      <c r="R28" s="32"/>
      <c r="S28" s="464">
        <f t="shared" si="2"/>
        <v>0</v>
      </c>
      <c r="T28" s="462"/>
      <c r="U28" s="465"/>
      <c r="V28" s="24"/>
    </row>
    <row r="29" spans="2:22" ht="15.75" thickBot="1" x14ac:dyDescent="0.3">
      <c r="B29" s="7"/>
      <c r="C29" s="15"/>
      <c r="D29" s="33"/>
      <c r="E29" s="33"/>
      <c r="F29" s="33"/>
      <c r="G29" s="36" t="s">
        <v>15</v>
      </c>
      <c r="H29" s="36"/>
      <c r="I29" s="37" t="str">
        <f t="shared" si="0"/>
        <v xml:space="preserve"> </v>
      </c>
      <c r="J29" s="38">
        <f t="shared" ref="J29:Q29" si="3">SUM(J23:J28)</f>
        <v>0</v>
      </c>
      <c r="K29" s="39">
        <f t="shared" si="3"/>
        <v>0</v>
      </c>
      <c r="L29" s="40">
        <f t="shared" si="3"/>
        <v>0</v>
      </c>
      <c r="M29" s="41">
        <f t="shared" si="3"/>
        <v>0</v>
      </c>
      <c r="N29" s="41">
        <f t="shared" si="3"/>
        <v>0</v>
      </c>
      <c r="O29" s="41">
        <f t="shared" si="3"/>
        <v>0</v>
      </c>
      <c r="P29" s="41">
        <f t="shared" si="3"/>
        <v>0</v>
      </c>
      <c r="Q29" s="41">
        <f t="shared" si="3"/>
        <v>0</v>
      </c>
      <c r="R29" s="42"/>
      <c r="S29" s="43">
        <f>SUM(S23:S28)</f>
        <v>0</v>
      </c>
      <c r="T29" s="40">
        <f>SUM(T23:T28)</f>
        <v>0</v>
      </c>
      <c r="U29" s="44">
        <f>SUM(U23:U28)</f>
        <v>0</v>
      </c>
      <c r="V29" s="24"/>
    </row>
    <row r="30" spans="2:22" ht="3.75" customHeight="1" x14ac:dyDescent="0.25">
      <c r="B30" s="7"/>
      <c r="C30" s="33"/>
      <c r="D30" s="33"/>
      <c r="E30" s="33"/>
      <c r="F30" s="33"/>
      <c r="G30" s="33"/>
      <c r="H30" s="33"/>
      <c r="I30" s="13"/>
      <c r="J30" s="45"/>
      <c r="K30" s="15"/>
      <c r="L30" s="46"/>
      <c r="M30" s="46"/>
      <c r="N30" s="46"/>
      <c r="O30" s="46"/>
      <c r="P30" s="15"/>
      <c r="Q30" s="46"/>
      <c r="R30" s="32"/>
      <c r="S30" s="46"/>
      <c r="T30" s="46"/>
      <c r="U30" s="46"/>
      <c r="V30" s="24"/>
    </row>
    <row r="31" spans="2:22" ht="15.75" thickBot="1" x14ac:dyDescent="0.3">
      <c r="B31" s="7"/>
      <c r="C31" s="25" t="s">
        <v>16</v>
      </c>
      <c r="D31" s="25"/>
      <c r="E31" s="25"/>
      <c r="F31" s="25"/>
      <c r="G31" s="25"/>
      <c r="H31" s="26"/>
      <c r="I31" s="26"/>
      <c r="J31" s="26"/>
      <c r="K31" s="26"/>
      <c r="L31" s="13"/>
      <c r="M31" s="15"/>
      <c r="N31" s="15"/>
      <c r="O31" s="27"/>
      <c r="P31" s="28"/>
      <c r="Q31" s="28"/>
      <c r="R31" s="20"/>
      <c r="S31" s="9"/>
      <c r="T31" s="28"/>
      <c r="U31" s="28"/>
      <c r="V31" s="24"/>
    </row>
    <row r="32" spans="2:22" x14ac:dyDescent="0.25">
      <c r="B32" s="7"/>
      <c r="C32" s="15"/>
      <c r="D32" s="47" t="s">
        <v>17</v>
      </c>
      <c r="E32" s="47"/>
      <c r="F32" s="47"/>
      <c r="G32" s="47"/>
      <c r="H32" s="47"/>
      <c r="I32" s="444" t="str">
        <f t="shared" ref="I32:I48" si="4">IFERROR(J32/J$121," ")</f>
        <v xml:space="preserve"> </v>
      </c>
      <c r="J32" s="445"/>
      <c r="K32" s="466">
        <f t="shared" ref="K32:K47" si="5">SUM(L32:Q32)</f>
        <v>0</v>
      </c>
      <c r="L32" s="447"/>
      <c r="M32" s="467"/>
      <c r="N32" s="467"/>
      <c r="O32" s="467"/>
      <c r="P32" s="467"/>
      <c r="Q32" s="467"/>
      <c r="R32" s="30"/>
      <c r="S32" s="468">
        <f t="shared" ref="S32:S47" si="6">SUM(T32:U32)</f>
        <v>0</v>
      </c>
      <c r="T32" s="447"/>
      <c r="U32" s="451"/>
      <c r="V32" s="24"/>
    </row>
    <row r="33" spans="2:22" x14ac:dyDescent="0.25">
      <c r="B33" s="7"/>
      <c r="C33" s="15"/>
      <c r="D33" s="33" t="s">
        <v>18</v>
      </c>
      <c r="E33" s="33"/>
      <c r="F33" s="33"/>
      <c r="G33" s="33"/>
      <c r="H33" s="33"/>
      <c r="I33" s="452" t="str">
        <f t="shared" si="4"/>
        <v xml:space="preserve"> </v>
      </c>
      <c r="J33" s="453"/>
      <c r="K33" s="469">
        <f t="shared" si="5"/>
        <v>0</v>
      </c>
      <c r="L33" s="455"/>
      <c r="M33" s="470"/>
      <c r="N33" s="470"/>
      <c r="O33" s="470"/>
      <c r="P33" s="470"/>
      <c r="Q33" s="470"/>
      <c r="R33" s="32"/>
      <c r="S33" s="457">
        <f t="shared" si="6"/>
        <v>0</v>
      </c>
      <c r="T33" s="455"/>
      <c r="U33" s="458"/>
      <c r="V33" s="24"/>
    </row>
    <row r="34" spans="2:22" x14ac:dyDescent="0.25">
      <c r="B34" s="7"/>
      <c r="C34" s="15"/>
      <c r="D34" s="33" t="s">
        <v>19</v>
      </c>
      <c r="E34" s="33"/>
      <c r="F34" s="33"/>
      <c r="G34" s="33"/>
      <c r="H34" s="33"/>
      <c r="I34" s="452" t="str">
        <f t="shared" si="4"/>
        <v xml:space="preserve"> </v>
      </c>
      <c r="J34" s="453"/>
      <c r="K34" s="469">
        <f t="shared" si="5"/>
        <v>0</v>
      </c>
      <c r="L34" s="455"/>
      <c r="M34" s="470"/>
      <c r="N34" s="470"/>
      <c r="O34" s="470"/>
      <c r="P34" s="470"/>
      <c r="Q34" s="470"/>
      <c r="R34" s="32"/>
      <c r="S34" s="457">
        <f t="shared" si="6"/>
        <v>0</v>
      </c>
      <c r="T34" s="455"/>
      <c r="U34" s="458"/>
      <c r="V34" s="24"/>
    </row>
    <row r="35" spans="2:22" x14ac:dyDescent="0.25">
      <c r="B35" s="7"/>
      <c r="C35" s="15"/>
      <c r="D35" s="33" t="s">
        <v>20</v>
      </c>
      <c r="E35" s="33"/>
      <c r="F35" s="33"/>
      <c r="G35" s="33"/>
      <c r="H35" s="33"/>
      <c r="I35" s="452" t="str">
        <f t="shared" si="4"/>
        <v xml:space="preserve"> </v>
      </c>
      <c r="J35" s="453"/>
      <c r="K35" s="469">
        <f t="shared" si="5"/>
        <v>0</v>
      </c>
      <c r="L35" s="455"/>
      <c r="M35" s="470"/>
      <c r="N35" s="470"/>
      <c r="O35" s="470"/>
      <c r="P35" s="470"/>
      <c r="Q35" s="470"/>
      <c r="R35" s="32"/>
      <c r="S35" s="457">
        <f t="shared" si="6"/>
        <v>0</v>
      </c>
      <c r="T35" s="455"/>
      <c r="U35" s="458"/>
      <c r="V35" s="24"/>
    </row>
    <row r="36" spans="2:22" x14ac:dyDescent="0.25">
      <c r="B36" s="7"/>
      <c r="C36" s="15"/>
      <c r="D36" s="33" t="s">
        <v>21</v>
      </c>
      <c r="E36" s="33"/>
      <c r="F36" s="33"/>
      <c r="G36" s="33"/>
      <c r="H36" s="33"/>
      <c r="I36" s="452" t="str">
        <f t="shared" si="4"/>
        <v xml:space="preserve"> </v>
      </c>
      <c r="J36" s="453"/>
      <c r="K36" s="469">
        <f t="shared" si="5"/>
        <v>0</v>
      </c>
      <c r="L36" s="455"/>
      <c r="M36" s="470"/>
      <c r="N36" s="470"/>
      <c r="O36" s="470"/>
      <c r="P36" s="470"/>
      <c r="Q36" s="470"/>
      <c r="R36" s="32"/>
      <c r="S36" s="457">
        <f t="shared" si="6"/>
        <v>0</v>
      </c>
      <c r="T36" s="455"/>
      <c r="U36" s="458"/>
      <c r="V36" s="24"/>
    </row>
    <row r="37" spans="2:22" x14ac:dyDescent="0.25">
      <c r="B37" s="7"/>
      <c r="C37" s="15"/>
      <c r="D37" s="33" t="s">
        <v>22</v>
      </c>
      <c r="E37" s="33"/>
      <c r="F37" s="33"/>
      <c r="G37" s="48">
        <f>IFERROR(J37/(J33+J35+J36+J45),)</f>
        <v>0</v>
      </c>
      <c r="H37" s="49"/>
      <c r="I37" s="452" t="str">
        <f t="shared" si="4"/>
        <v xml:space="preserve"> </v>
      </c>
      <c r="J37" s="453"/>
      <c r="K37" s="469">
        <f t="shared" si="5"/>
        <v>0</v>
      </c>
      <c r="L37" s="455"/>
      <c r="M37" s="470"/>
      <c r="N37" s="470"/>
      <c r="O37" s="470"/>
      <c r="P37" s="470"/>
      <c r="Q37" s="470"/>
      <c r="R37" s="32"/>
      <c r="S37" s="457">
        <f t="shared" si="6"/>
        <v>0</v>
      </c>
      <c r="T37" s="455"/>
      <c r="U37" s="458"/>
      <c r="V37" s="24"/>
    </row>
    <row r="38" spans="2:22" x14ac:dyDescent="0.25">
      <c r="B38" s="7"/>
      <c r="C38" s="15"/>
      <c r="D38" s="33" t="s">
        <v>23</v>
      </c>
      <c r="E38" s="33"/>
      <c r="F38" s="33"/>
      <c r="G38" s="48">
        <f>IFERROR(J38/(J34+J35+J36+J45),)</f>
        <v>0</v>
      </c>
      <c r="H38" s="49"/>
      <c r="I38" s="452" t="str">
        <f t="shared" si="4"/>
        <v xml:space="preserve"> </v>
      </c>
      <c r="J38" s="453"/>
      <c r="K38" s="469">
        <f t="shared" si="5"/>
        <v>0</v>
      </c>
      <c r="L38" s="455"/>
      <c r="M38" s="470"/>
      <c r="N38" s="470"/>
      <c r="O38" s="470"/>
      <c r="P38" s="470"/>
      <c r="Q38" s="470"/>
      <c r="R38" s="32"/>
      <c r="S38" s="457">
        <f t="shared" si="6"/>
        <v>0</v>
      </c>
      <c r="T38" s="455"/>
      <c r="U38" s="458"/>
      <c r="V38" s="24"/>
    </row>
    <row r="39" spans="2:22" x14ac:dyDescent="0.25">
      <c r="B39" s="7"/>
      <c r="C39" s="15"/>
      <c r="D39" s="33" t="s">
        <v>24</v>
      </c>
      <c r="E39" s="33"/>
      <c r="F39" s="33"/>
      <c r="G39" s="33"/>
      <c r="H39" s="33"/>
      <c r="I39" s="452" t="str">
        <f t="shared" si="4"/>
        <v xml:space="preserve"> </v>
      </c>
      <c r="J39" s="453"/>
      <c r="K39" s="469">
        <f t="shared" si="5"/>
        <v>0</v>
      </c>
      <c r="L39" s="455"/>
      <c r="M39" s="470"/>
      <c r="N39" s="470"/>
      <c r="O39" s="470"/>
      <c r="P39" s="470"/>
      <c r="Q39" s="470"/>
      <c r="R39" s="32"/>
      <c r="S39" s="457">
        <f t="shared" si="6"/>
        <v>0</v>
      </c>
      <c r="T39" s="455"/>
      <c r="U39" s="458"/>
      <c r="V39" s="24"/>
    </row>
    <row r="40" spans="2:22" x14ac:dyDescent="0.25">
      <c r="B40" s="7"/>
      <c r="C40" s="15"/>
      <c r="D40" s="33" t="s">
        <v>25</v>
      </c>
      <c r="E40" s="33"/>
      <c r="F40" s="33"/>
      <c r="G40" s="33"/>
      <c r="H40" s="33"/>
      <c r="I40" s="452" t="str">
        <f t="shared" si="4"/>
        <v xml:space="preserve"> </v>
      </c>
      <c r="J40" s="453"/>
      <c r="K40" s="469">
        <f t="shared" si="5"/>
        <v>0</v>
      </c>
      <c r="L40" s="455"/>
      <c r="M40" s="470"/>
      <c r="N40" s="470"/>
      <c r="O40" s="470"/>
      <c r="P40" s="470"/>
      <c r="Q40" s="470"/>
      <c r="R40" s="32"/>
      <c r="S40" s="457">
        <f t="shared" si="6"/>
        <v>0</v>
      </c>
      <c r="T40" s="455"/>
      <c r="U40" s="458"/>
      <c r="V40" s="24"/>
    </row>
    <row r="41" spans="2:22" x14ac:dyDescent="0.25">
      <c r="B41" s="7"/>
      <c r="C41" s="15"/>
      <c r="D41" s="33" t="s">
        <v>26</v>
      </c>
      <c r="E41" s="33"/>
      <c r="F41" s="33"/>
      <c r="G41" s="33"/>
      <c r="H41" s="33"/>
      <c r="I41" s="452" t="str">
        <f t="shared" si="4"/>
        <v xml:space="preserve"> </v>
      </c>
      <c r="J41" s="453"/>
      <c r="K41" s="469">
        <f t="shared" si="5"/>
        <v>0</v>
      </c>
      <c r="L41" s="455"/>
      <c r="M41" s="470"/>
      <c r="N41" s="470"/>
      <c r="O41" s="470"/>
      <c r="P41" s="470"/>
      <c r="Q41" s="470"/>
      <c r="R41" s="32"/>
      <c r="S41" s="457">
        <f t="shared" si="6"/>
        <v>0</v>
      </c>
      <c r="T41" s="455"/>
      <c r="U41" s="458"/>
      <c r="V41" s="24"/>
    </row>
    <row r="42" spans="2:22" x14ac:dyDescent="0.25">
      <c r="B42" s="7"/>
      <c r="C42" s="15"/>
      <c r="D42" s="33" t="s">
        <v>27</v>
      </c>
      <c r="E42" s="33"/>
      <c r="F42" s="33"/>
      <c r="G42" s="33"/>
      <c r="H42" s="33"/>
      <c r="I42" s="452" t="str">
        <f t="shared" si="4"/>
        <v xml:space="preserve"> </v>
      </c>
      <c r="J42" s="453"/>
      <c r="K42" s="469">
        <f t="shared" si="5"/>
        <v>0</v>
      </c>
      <c r="L42" s="455"/>
      <c r="M42" s="470"/>
      <c r="N42" s="470"/>
      <c r="O42" s="470"/>
      <c r="P42" s="470"/>
      <c r="Q42" s="470"/>
      <c r="R42" s="32"/>
      <c r="S42" s="457">
        <f t="shared" si="6"/>
        <v>0</v>
      </c>
      <c r="T42" s="455"/>
      <c r="U42" s="458"/>
      <c r="V42" s="24"/>
    </row>
    <row r="43" spans="2:22" x14ac:dyDescent="0.25">
      <c r="B43" s="7"/>
      <c r="C43" s="15"/>
      <c r="D43" s="33" t="s">
        <v>28</v>
      </c>
      <c r="E43" s="33"/>
      <c r="F43" s="33"/>
      <c r="G43" s="33"/>
      <c r="H43" s="33"/>
      <c r="I43" s="452" t="str">
        <f t="shared" si="4"/>
        <v xml:space="preserve"> </v>
      </c>
      <c r="J43" s="453"/>
      <c r="K43" s="469">
        <f t="shared" si="5"/>
        <v>0</v>
      </c>
      <c r="L43" s="455"/>
      <c r="M43" s="470"/>
      <c r="N43" s="470"/>
      <c r="O43" s="470"/>
      <c r="P43" s="470"/>
      <c r="Q43" s="470"/>
      <c r="R43" s="32"/>
      <c r="S43" s="457">
        <f t="shared" si="6"/>
        <v>0</v>
      </c>
      <c r="T43" s="455"/>
      <c r="U43" s="458"/>
      <c r="V43" s="24"/>
    </row>
    <row r="44" spans="2:22" x14ac:dyDescent="0.25">
      <c r="B44" s="7"/>
      <c r="C44" s="15"/>
      <c r="D44" s="33" t="s">
        <v>29</v>
      </c>
      <c r="E44" s="33"/>
      <c r="F44" s="33"/>
      <c r="G44" s="33"/>
      <c r="H44" s="33"/>
      <c r="I44" s="452" t="str">
        <f t="shared" si="4"/>
        <v xml:space="preserve"> </v>
      </c>
      <c r="J44" s="453"/>
      <c r="K44" s="469">
        <f t="shared" si="5"/>
        <v>0</v>
      </c>
      <c r="L44" s="455"/>
      <c r="M44" s="470"/>
      <c r="N44" s="470"/>
      <c r="O44" s="470"/>
      <c r="P44" s="470"/>
      <c r="Q44" s="470"/>
      <c r="R44" s="32"/>
      <c r="S44" s="457">
        <f t="shared" si="6"/>
        <v>0</v>
      </c>
      <c r="T44" s="455"/>
      <c r="U44" s="458"/>
      <c r="V44" s="24"/>
    </row>
    <row r="45" spans="2:22" x14ac:dyDescent="0.25">
      <c r="B45" s="7"/>
      <c r="C45" s="15"/>
      <c r="D45" s="33" t="s">
        <v>30</v>
      </c>
      <c r="E45" s="33"/>
      <c r="F45" s="33"/>
      <c r="G45" s="33"/>
      <c r="H45" s="33"/>
      <c r="I45" s="452" t="str">
        <f t="shared" si="4"/>
        <v xml:space="preserve"> </v>
      </c>
      <c r="J45" s="453"/>
      <c r="K45" s="469">
        <f t="shared" si="5"/>
        <v>0</v>
      </c>
      <c r="L45" s="455"/>
      <c r="M45" s="470"/>
      <c r="N45" s="470"/>
      <c r="O45" s="470"/>
      <c r="P45" s="470"/>
      <c r="Q45" s="470"/>
      <c r="R45" s="32"/>
      <c r="S45" s="457">
        <f t="shared" si="6"/>
        <v>0</v>
      </c>
      <c r="T45" s="455"/>
      <c r="U45" s="458"/>
      <c r="V45" s="24"/>
    </row>
    <row r="46" spans="2:22" x14ac:dyDescent="0.25">
      <c r="B46" s="7"/>
      <c r="C46" s="15"/>
      <c r="D46" s="33" t="s">
        <v>31</v>
      </c>
      <c r="E46" s="33"/>
      <c r="F46" s="33"/>
      <c r="G46" s="33"/>
      <c r="H46" s="33"/>
      <c r="I46" s="452" t="str">
        <f t="shared" si="4"/>
        <v xml:space="preserve"> </v>
      </c>
      <c r="J46" s="453"/>
      <c r="K46" s="469">
        <f t="shared" si="5"/>
        <v>0</v>
      </c>
      <c r="L46" s="455"/>
      <c r="M46" s="470"/>
      <c r="N46" s="470"/>
      <c r="O46" s="470"/>
      <c r="P46" s="470"/>
      <c r="Q46" s="470"/>
      <c r="R46" s="32"/>
      <c r="S46" s="457">
        <f t="shared" si="6"/>
        <v>0</v>
      </c>
      <c r="T46" s="455"/>
      <c r="U46" s="458"/>
      <c r="V46" s="24"/>
    </row>
    <row r="47" spans="2:22" x14ac:dyDescent="0.25">
      <c r="B47" s="7"/>
      <c r="C47" s="15"/>
      <c r="D47" s="50" t="s">
        <v>14</v>
      </c>
      <c r="E47" s="499"/>
      <c r="F47" s="500"/>
      <c r="G47" s="501"/>
      <c r="H47" s="50"/>
      <c r="I47" s="459" t="str">
        <f t="shared" si="4"/>
        <v xml:space="preserve"> </v>
      </c>
      <c r="J47" s="460"/>
      <c r="K47" s="471">
        <f t="shared" si="5"/>
        <v>0</v>
      </c>
      <c r="L47" s="472"/>
      <c r="M47" s="473"/>
      <c r="N47" s="473"/>
      <c r="O47" s="473"/>
      <c r="P47" s="473"/>
      <c r="Q47" s="473"/>
      <c r="R47" s="32"/>
      <c r="S47" s="474">
        <f t="shared" si="6"/>
        <v>0</v>
      </c>
      <c r="T47" s="472"/>
      <c r="U47" s="475"/>
      <c r="V47" s="24"/>
    </row>
    <row r="48" spans="2:22" ht="15.75" thickBot="1" x14ac:dyDescent="0.3">
      <c r="B48" s="7"/>
      <c r="C48" s="15"/>
      <c r="D48" s="33"/>
      <c r="E48" s="33"/>
      <c r="F48" s="33"/>
      <c r="G48" s="36" t="s">
        <v>15</v>
      </c>
      <c r="H48" s="36"/>
      <c r="I48" s="37" t="str">
        <f t="shared" si="4"/>
        <v xml:space="preserve"> </v>
      </c>
      <c r="J48" s="38">
        <f>SUM(J32:J47)</f>
        <v>0</v>
      </c>
      <c r="K48" s="39">
        <f>SUM(K32:K47)</f>
        <v>0</v>
      </c>
      <c r="L48" s="40">
        <f>SUM(L32:L47)</f>
        <v>0</v>
      </c>
      <c r="M48" s="41">
        <f t="shared" ref="M48:Q48" si="7">SUM(M32:M47)</f>
        <v>0</v>
      </c>
      <c r="N48" s="41">
        <f t="shared" si="7"/>
        <v>0</v>
      </c>
      <c r="O48" s="41">
        <f t="shared" si="7"/>
        <v>0</v>
      </c>
      <c r="P48" s="41">
        <f t="shared" si="7"/>
        <v>0</v>
      </c>
      <c r="Q48" s="41">
        <f t="shared" si="7"/>
        <v>0</v>
      </c>
      <c r="R48" s="42"/>
      <c r="S48" s="43">
        <f>SUM(S32:S47)</f>
        <v>0</v>
      </c>
      <c r="T48" s="40">
        <f t="shared" ref="T48:U48" si="8">SUM(T32:T47)</f>
        <v>0</v>
      </c>
      <c r="U48" s="44">
        <f t="shared" si="8"/>
        <v>0</v>
      </c>
      <c r="V48" s="24"/>
    </row>
    <row r="49" spans="2:22" ht="9" customHeight="1" thickBot="1" x14ac:dyDescent="0.3">
      <c r="B49" s="51"/>
      <c r="C49" s="52"/>
      <c r="D49" s="52"/>
      <c r="E49" s="52"/>
      <c r="F49" s="52"/>
      <c r="G49" s="52"/>
      <c r="H49" s="52"/>
      <c r="I49" s="53"/>
      <c r="J49" s="54"/>
      <c r="K49" s="55"/>
      <c r="L49" s="56"/>
      <c r="M49" s="57"/>
      <c r="N49" s="57"/>
      <c r="O49" s="57"/>
      <c r="P49" s="55"/>
      <c r="Q49" s="57"/>
      <c r="R49" s="58"/>
      <c r="S49" s="57"/>
      <c r="T49" s="56"/>
      <c r="U49" s="57"/>
      <c r="V49" s="59"/>
    </row>
    <row r="50" spans="2:22" ht="15.75" thickBot="1" x14ac:dyDescent="0.3">
      <c r="B50" s="7"/>
      <c r="C50" s="25" t="s">
        <v>32</v>
      </c>
      <c r="D50" s="25"/>
      <c r="E50" s="25"/>
      <c r="F50" s="25"/>
      <c r="G50" s="25"/>
      <c r="H50" s="26"/>
      <c r="I50" s="26"/>
      <c r="J50" s="26"/>
      <c r="K50" s="26"/>
      <c r="L50" s="13"/>
      <c r="M50" s="15"/>
      <c r="N50" s="15"/>
      <c r="O50" s="27"/>
      <c r="P50" s="28"/>
      <c r="Q50" s="28"/>
      <c r="R50" s="20"/>
      <c r="S50" s="9"/>
      <c r="T50" s="28"/>
      <c r="U50" s="28"/>
      <c r="V50" s="24"/>
    </row>
    <row r="51" spans="2:22" x14ac:dyDescent="0.25">
      <c r="B51" s="7"/>
      <c r="C51" s="15"/>
      <c r="D51" s="47" t="s">
        <v>33</v>
      </c>
      <c r="E51" s="47"/>
      <c r="F51" s="47"/>
      <c r="G51" s="47"/>
      <c r="H51" s="47"/>
      <c r="I51" s="444" t="str">
        <f t="shared" ref="I51:I64" si="9">IFERROR(J51/J$121," ")</f>
        <v xml:space="preserve"> </v>
      </c>
      <c r="J51" s="445"/>
      <c r="K51" s="466">
        <f t="shared" ref="K51:K63" si="10">SUM(L51:Q51)</f>
        <v>0</v>
      </c>
      <c r="L51" s="447"/>
      <c r="M51" s="467"/>
      <c r="N51" s="467"/>
      <c r="O51" s="467"/>
      <c r="P51" s="467"/>
      <c r="Q51" s="467"/>
      <c r="R51" s="30"/>
      <c r="S51" s="468">
        <f t="shared" ref="S51:S63" si="11">SUM(T51:U51)</f>
        <v>0</v>
      </c>
      <c r="T51" s="447"/>
      <c r="U51" s="451"/>
      <c r="V51" s="24"/>
    </row>
    <row r="52" spans="2:22" x14ac:dyDescent="0.25">
      <c r="B52" s="7"/>
      <c r="C52" s="15"/>
      <c r="D52" s="33" t="s">
        <v>34</v>
      </c>
      <c r="E52" s="33"/>
      <c r="F52" s="33"/>
      <c r="G52" s="33"/>
      <c r="H52" s="33"/>
      <c r="I52" s="452" t="str">
        <f t="shared" si="9"/>
        <v xml:space="preserve"> </v>
      </c>
      <c r="J52" s="453"/>
      <c r="K52" s="469">
        <f t="shared" si="10"/>
        <v>0</v>
      </c>
      <c r="L52" s="455"/>
      <c r="M52" s="470"/>
      <c r="N52" s="470"/>
      <c r="O52" s="470"/>
      <c r="P52" s="470"/>
      <c r="Q52" s="470"/>
      <c r="R52" s="32"/>
      <c r="S52" s="457">
        <f t="shared" si="11"/>
        <v>0</v>
      </c>
      <c r="T52" s="455"/>
      <c r="U52" s="458"/>
      <c r="V52" s="24"/>
    </row>
    <row r="53" spans="2:22" x14ac:dyDescent="0.25">
      <c r="B53" s="7"/>
      <c r="C53" s="15"/>
      <c r="D53" s="33" t="s">
        <v>35</v>
      </c>
      <c r="E53" s="33"/>
      <c r="F53" s="33"/>
      <c r="G53" s="33"/>
      <c r="H53" s="33"/>
      <c r="I53" s="452" t="str">
        <f t="shared" si="9"/>
        <v xml:space="preserve"> </v>
      </c>
      <c r="J53" s="453"/>
      <c r="K53" s="469">
        <f t="shared" si="10"/>
        <v>0</v>
      </c>
      <c r="L53" s="455"/>
      <c r="M53" s="470"/>
      <c r="N53" s="470"/>
      <c r="O53" s="470"/>
      <c r="P53" s="470"/>
      <c r="Q53" s="470"/>
      <c r="R53" s="32"/>
      <c r="S53" s="457">
        <f t="shared" si="11"/>
        <v>0</v>
      </c>
      <c r="T53" s="455"/>
      <c r="U53" s="458"/>
      <c r="V53" s="24"/>
    </row>
    <row r="54" spans="2:22" x14ac:dyDescent="0.25">
      <c r="B54" s="7"/>
      <c r="C54" s="15"/>
      <c r="D54" s="33" t="s">
        <v>36</v>
      </c>
      <c r="E54" s="33"/>
      <c r="F54" s="33"/>
      <c r="G54" s="33"/>
      <c r="H54" s="33"/>
      <c r="I54" s="452" t="str">
        <f t="shared" si="9"/>
        <v xml:space="preserve"> </v>
      </c>
      <c r="J54" s="453"/>
      <c r="K54" s="469">
        <f t="shared" si="10"/>
        <v>0</v>
      </c>
      <c r="L54" s="455"/>
      <c r="M54" s="470"/>
      <c r="N54" s="470"/>
      <c r="O54" s="470"/>
      <c r="P54" s="470"/>
      <c r="Q54" s="470"/>
      <c r="R54" s="32"/>
      <c r="S54" s="457">
        <f t="shared" si="11"/>
        <v>0</v>
      </c>
      <c r="T54" s="455"/>
      <c r="U54" s="458"/>
      <c r="V54" s="24"/>
    </row>
    <row r="55" spans="2:22" x14ac:dyDescent="0.25">
      <c r="B55" s="7"/>
      <c r="C55" s="15"/>
      <c r="D55" s="34" t="s">
        <v>37</v>
      </c>
      <c r="E55" s="34"/>
      <c r="F55" s="34"/>
      <c r="G55" s="34"/>
      <c r="H55" s="34"/>
      <c r="I55" s="452" t="str">
        <f t="shared" si="9"/>
        <v xml:space="preserve"> </v>
      </c>
      <c r="J55" s="453"/>
      <c r="K55" s="469">
        <f t="shared" si="10"/>
        <v>0</v>
      </c>
      <c r="L55" s="455"/>
      <c r="M55" s="470"/>
      <c r="N55" s="470"/>
      <c r="O55" s="470"/>
      <c r="P55" s="470"/>
      <c r="Q55" s="470"/>
      <c r="R55" s="32"/>
      <c r="S55" s="457">
        <f t="shared" si="11"/>
        <v>0</v>
      </c>
      <c r="T55" s="455"/>
      <c r="U55" s="458"/>
      <c r="V55" s="24"/>
    </row>
    <row r="56" spans="2:22" x14ac:dyDescent="0.25">
      <c r="B56" s="7"/>
      <c r="C56" s="15"/>
      <c r="D56" s="33" t="s">
        <v>38</v>
      </c>
      <c r="E56" s="33"/>
      <c r="F56" s="33"/>
      <c r="G56" s="33"/>
      <c r="H56" s="33"/>
      <c r="I56" s="452" t="str">
        <f t="shared" si="9"/>
        <v xml:space="preserve"> </v>
      </c>
      <c r="J56" s="453"/>
      <c r="K56" s="469">
        <f t="shared" si="10"/>
        <v>0</v>
      </c>
      <c r="L56" s="455"/>
      <c r="M56" s="470"/>
      <c r="N56" s="470"/>
      <c r="O56" s="470"/>
      <c r="P56" s="470"/>
      <c r="Q56" s="470"/>
      <c r="R56" s="32"/>
      <c r="S56" s="457">
        <f t="shared" si="11"/>
        <v>0</v>
      </c>
      <c r="T56" s="455"/>
      <c r="U56" s="458"/>
      <c r="V56" s="24"/>
    </row>
    <row r="57" spans="2:22" x14ac:dyDescent="0.25">
      <c r="B57" s="7"/>
      <c r="C57" s="15"/>
      <c r="D57" s="33" t="s">
        <v>39</v>
      </c>
      <c r="E57" s="33"/>
      <c r="F57" s="33"/>
      <c r="G57" s="33"/>
      <c r="H57" s="33"/>
      <c r="I57" s="452" t="str">
        <f t="shared" si="9"/>
        <v xml:space="preserve"> </v>
      </c>
      <c r="J57" s="453"/>
      <c r="K57" s="469">
        <f t="shared" si="10"/>
        <v>0</v>
      </c>
      <c r="L57" s="455"/>
      <c r="M57" s="470"/>
      <c r="N57" s="470"/>
      <c r="O57" s="470"/>
      <c r="P57" s="470"/>
      <c r="Q57" s="470"/>
      <c r="R57" s="32"/>
      <c r="S57" s="457">
        <f t="shared" si="11"/>
        <v>0</v>
      </c>
      <c r="T57" s="455"/>
      <c r="U57" s="458"/>
      <c r="V57" s="24"/>
    </row>
    <row r="58" spans="2:22" x14ac:dyDescent="0.25">
      <c r="B58" s="7"/>
      <c r="C58" s="15"/>
      <c r="D58" s="33" t="s">
        <v>40</v>
      </c>
      <c r="E58" s="33"/>
      <c r="F58" s="33"/>
      <c r="G58" s="33"/>
      <c r="H58" s="33"/>
      <c r="I58" s="452" t="str">
        <f t="shared" si="9"/>
        <v xml:space="preserve"> </v>
      </c>
      <c r="J58" s="453"/>
      <c r="K58" s="469">
        <f t="shared" si="10"/>
        <v>0</v>
      </c>
      <c r="L58" s="455"/>
      <c r="M58" s="470"/>
      <c r="N58" s="470"/>
      <c r="O58" s="470"/>
      <c r="P58" s="470"/>
      <c r="Q58" s="470"/>
      <c r="R58" s="32"/>
      <c r="S58" s="457">
        <f t="shared" si="11"/>
        <v>0</v>
      </c>
      <c r="T58" s="455"/>
      <c r="U58" s="458"/>
      <c r="V58" s="24"/>
    </row>
    <row r="59" spans="2:22" x14ac:dyDescent="0.25">
      <c r="B59" s="7"/>
      <c r="C59" s="15"/>
      <c r="D59" s="34" t="s">
        <v>41</v>
      </c>
      <c r="E59" s="34"/>
      <c r="F59" s="34"/>
      <c r="G59" s="34"/>
      <c r="H59" s="34"/>
      <c r="I59" s="452" t="str">
        <f t="shared" si="9"/>
        <v xml:space="preserve"> </v>
      </c>
      <c r="J59" s="453"/>
      <c r="K59" s="469">
        <f t="shared" si="10"/>
        <v>0</v>
      </c>
      <c r="L59" s="455"/>
      <c r="M59" s="470"/>
      <c r="N59" s="470"/>
      <c r="O59" s="470"/>
      <c r="P59" s="470"/>
      <c r="Q59" s="470"/>
      <c r="R59" s="32"/>
      <c r="S59" s="457">
        <f t="shared" si="11"/>
        <v>0</v>
      </c>
      <c r="T59" s="455"/>
      <c r="U59" s="458"/>
      <c r="V59" s="24"/>
    </row>
    <row r="60" spans="2:22" x14ac:dyDescent="0.25">
      <c r="B60" s="7"/>
      <c r="C60" s="15"/>
      <c r="D60" s="34" t="s">
        <v>42</v>
      </c>
      <c r="E60" s="34"/>
      <c r="F60" s="34"/>
      <c r="G60" s="34"/>
      <c r="H60" s="34"/>
      <c r="I60" s="452" t="str">
        <f t="shared" si="9"/>
        <v xml:space="preserve"> </v>
      </c>
      <c r="J60" s="453"/>
      <c r="K60" s="469">
        <f t="shared" si="10"/>
        <v>0</v>
      </c>
      <c r="L60" s="455"/>
      <c r="M60" s="470"/>
      <c r="N60" s="470"/>
      <c r="O60" s="470"/>
      <c r="P60" s="470"/>
      <c r="Q60" s="470"/>
      <c r="R60" s="32"/>
      <c r="S60" s="457">
        <f t="shared" si="11"/>
        <v>0</v>
      </c>
      <c r="T60" s="455"/>
      <c r="U60" s="458"/>
      <c r="V60" s="24"/>
    </row>
    <row r="61" spans="2:22" x14ac:dyDescent="0.25">
      <c r="B61" s="7"/>
      <c r="C61" s="15"/>
      <c r="D61" s="34" t="s">
        <v>43</v>
      </c>
      <c r="E61" s="34"/>
      <c r="F61" s="34"/>
      <c r="G61" s="34"/>
      <c r="H61" s="34"/>
      <c r="I61" s="452" t="str">
        <f t="shared" si="9"/>
        <v xml:space="preserve"> </v>
      </c>
      <c r="J61" s="453"/>
      <c r="K61" s="469">
        <f t="shared" si="10"/>
        <v>0</v>
      </c>
      <c r="L61" s="476"/>
      <c r="M61" s="477"/>
      <c r="N61" s="477"/>
      <c r="O61" s="477"/>
      <c r="P61" s="477"/>
      <c r="Q61" s="477"/>
      <c r="R61" s="32"/>
      <c r="S61" s="457">
        <f t="shared" si="11"/>
        <v>0</v>
      </c>
      <c r="T61" s="476"/>
      <c r="U61" s="478"/>
      <c r="V61" s="24"/>
    </row>
    <row r="62" spans="2:22" x14ac:dyDescent="0.25">
      <c r="B62" s="7"/>
      <c r="C62" s="15"/>
      <c r="D62" s="60" t="s">
        <v>44</v>
      </c>
      <c r="E62" s="60"/>
      <c r="F62" s="60"/>
      <c r="G62" s="60"/>
      <c r="H62" s="60"/>
      <c r="I62" s="452" t="str">
        <f t="shared" si="9"/>
        <v xml:space="preserve"> </v>
      </c>
      <c r="J62" s="453"/>
      <c r="K62" s="469">
        <f t="shared" si="10"/>
        <v>0</v>
      </c>
      <c r="L62" s="476"/>
      <c r="M62" s="477"/>
      <c r="N62" s="477"/>
      <c r="O62" s="477"/>
      <c r="P62" s="477"/>
      <c r="Q62" s="477"/>
      <c r="R62" s="32"/>
      <c r="S62" s="457">
        <f t="shared" si="11"/>
        <v>0</v>
      </c>
      <c r="T62" s="476"/>
      <c r="U62" s="478"/>
      <c r="V62" s="24"/>
    </row>
    <row r="63" spans="2:22" x14ac:dyDescent="0.25">
      <c r="B63" s="7"/>
      <c r="C63" s="15"/>
      <c r="D63" s="50" t="s">
        <v>14</v>
      </c>
      <c r="E63" s="499"/>
      <c r="F63" s="500"/>
      <c r="G63" s="501"/>
      <c r="H63" s="50"/>
      <c r="I63" s="459" t="str">
        <f t="shared" si="9"/>
        <v xml:space="preserve"> </v>
      </c>
      <c r="J63" s="460"/>
      <c r="K63" s="471">
        <f t="shared" si="10"/>
        <v>0</v>
      </c>
      <c r="L63" s="462"/>
      <c r="M63" s="479"/>
      <c r="N63" s="479"/>
      <c r="O63" s="479"/>
      <c r="P63" s="479"/>
      <c r="Q63" s="479"/>
      <c r="R63" s="32"/>
      <c r="S63" s="474">
        <f t="shared" si="11"/>
        <v>0</v>
      </c>
      <c r="T63" s="462"/>
      <c r="U63" s="465"/>
      <c r="V63" s="24"/>
    </row>
    <row r="64" spans="2:22" ht="15.75" thickBot="1" x14ac:dyDescent="0.3">
      <c r="B64" s="7"/>
      <c r="C64" s="15"/>
      <c r="D64" s="33"/>
      <c r="E64" s="33"/>
      <c r="F64" s="33"/>
      <c r="G64" s="36" t="s">
        <v>15</v>
      </c>
      <c r="H64" s="36"/>
      <c r="I64" s="37" t="str">
        <f t="shared" si="9"/>
        <v xml:space="preserve"> </v>
      </c>
      <c r="J64" s="38">
        <f>SUM(J51:J63)</f>
        <v>0</v>
      </c>
      <c r="K64" s="39">
        <f>SUM(K51:K63)</f>
        <v>0</v>
      </c>
      <c r="L64" s="40">
        <f>SUM(L51:L63)</f>
        <v>0</v>
      </c>
      <c r="M64" s="41">
        <f t="shared" ref="M64:Q64" si="12">SUM(M51:M63)</f>
        <v>0</v>
      </c>
      <c r="N64" s="41">
        <f t="shared" si="12"/>
        <v>0</v>
      </c>
      <c r="O64" s="41">
        <f t="shared" si="12"/>
        <v>0</v>
      </c>
      <c r="P64" s="41">
        <f t="shared" si="12"/>
        <v>0</v>
      </c>
      <c r="Q64" s="41">
        <f t="shared" si="12"/>
        <v>0</v>
      </c>
      <c r="R64" s="42"/>
      <c r="S64" s="43">
        <f>SUM(S51:S63)</f>
        <v>0</v>
      </c>
      <c r="T64" s="40">
        <f t="shared" ref="T64:U64" si="13">SUM(T51:T63)</f>
        <v>0</v>
      </c>
      <c r="U64" s="44">
        <f t="shared" si="13"/>
        <v>0</v>
      </c>
      <c r="V64" s="24"/>
    </row>
    <row r="65" spans="2:22" ht="3.75" customHeight="1" x14ac:dyDescent="0.25">
      <c r="B65" s="7"/>
      <c r="C65" s="33"/>
      <c r="D65" s="33"/>
      <c r="E65" s="33"/>
      <c r="F65" s="33"/>
      <c r="G65" s="33"/>
      <c r="H65" s="33"/>
      <c r="I65" s="10"/>
      <c r="J65" s="45"/>
      <c r="K65" s="61"/>
      <c r="L65" s="62"/>
      <c r="M65" s="63"/>
      <c r="N65" s="63"/>
      <c r="O65" s="63"/>
      <c r="P65" s="61"/>
      <c r="Q65" s="63"/>
      <c r="R65" s="30"/>
      <c r="S65" s="63"/>
      <c r="T65" s="62"/>
      <c r="U65" s="63"/>
      <c r="V65" s="24"/>
    </row>
    <row r="66" spans="2:22" ht="15.75" thickBot="1" x14ac:dyDescent="0.3">
      <c r="B66" s="7"/>
      <c r="C66" s="25" t="s">
        <v>45</v>
      </c>
      <c r="D66" s="25"/>
      <c r="E66" s="25"/>
      <c r="F66" s="25"/>
      <c r="G66" s="25"/>
      <c r="H66" s="26"/>
      <c r="I66" s="26"/>
      <c r="J66" s="26"/>
      <c r="K66" s="26"/>
      <c r="L66" s="13"/>
      <c r="M66" s="15"/>
      <c r="N66" s="15"/>
      <c r="O66" s="27"/>
      <c r="P66" s="28"/>
      <c r="Q66" s="28"/>
      <c r="R66" s="20"/>
      <c r="S66" s="9"/>
      <c r="T66" s="28"/>
      <c r="U66" s="28"/>
      <c r="V66" s="24"/>
    </row>
    <row r="67" spans="2:22" x14ac:dyDescent="0.25">
      <c r="B67" s="7"/>
      <c r="C67" s="15"/>
      <c r="D67" s="47" t="s">
        <v>46</v>
      </c>
      <c r="E67" s="47"/>
      <c r="F67" s="47"/>
      <c r="G67" s="47"/>
      <c r="H67" s="47"/>
      <c r="I67" s="444" t="str">
        <f t="shared" ref="I67:I69" si="14">IFERROR(J67/J$121," ")</f>
        <v xml:space="preserve"> </v>
      </c>
      <c r="J67" s="445"/>
      <c r="K67" s="466">
        <f>SUM(L67:Q67)</f>
        <v>0</v>
      </c>
      <c r="L67" s="447"/>
      <c r="M67" s="467"/>
      <c r="N67" s="467"/>
      <c r="O67" s="467"/>
      <c r="P67" s="467"/>
      <c r="Q67" s="467"/>
      <c r="R67" s="30"/>
      <c r="S67" s="468">
        <f t="shared" ref="S67:S68" si="15">SUM(T67:U67)</f>
        <v>0</v>
      </c>
      <c r="T67" s="447"/>
      <c r="U67" s="451"/>
      <c r="V67" s="24"/>
    </row>
    <row r="68" spans="2:22" x14ac:dyDescent="0.25">
      <c r="B68" s="7"/>
      <c r="C68" s="15"/>
      <c r="D68" s="33" t="s">
        <v>47</v>
      </c>
      <c r="E68" s="33"/>
      <c r="F68" s="33"/>
      <c r="G68" s="33"/>
      <c r="H68" s="33"/>
      <c r="I68" s="459" t="str">
        <f t="shared" si="14"/>
        <v xml:space="preserve"> </v>
      </c>
      <c r="J68" s="460"/>
      <c r="K68" s="471">
        <f>SUM(L68:Q68)</f>
        <v>0</v>
      </c>
      <c r="L68" s="472"/>
      <c r="M68" s="473"/>
      <c r="N68" s="473"/>
      <c r="O68" s="473"/>
      <c r="P68" s="473"/>
      <c r="Q68" s="473"/>
      <c r="R68" s="32"/>
      <c r="S68" s="474">
        <f t="shared" si="15"/>
        <v>0</v>
      </c>
      <c r="T68" s="472"/>
      <c r="U68" s="475"/>
      <c r="V68" s="24"/>
    </row>
    <row r="69" spans="2:22" ht="15.75" thickBot="1" x14ac:dyDescent="0.3">
      <c r="B69" s="7"/>
      <c r="C69" s="15"/>
      <c r="D69" s="33"/>
      <c r="E69" s="33"/>
      <c r="F69" s="33"/>
      <c r="G69" s="36" t="s">
        <v>15</v>
      </c>
      <c r="H69" s="36"/>
      <c r="I69" s="37" t="str">
        <f t="shared" si="14"/>
        <v xml:space="preserve"> </v>
      </c>
      <c r="J69" s="38">
        <f>SUM(J67:J68)</f>
        <v>0</v>
      </c>
      <c r="K69" s="39">
        <f>SUM(K67:K68)</f>
        <v>0</v>
      </c>
      <c r="L69" s="40">
        <f>SUM(L67:L68)</f>
        <v>0</v>
      </c>
      <c r="M69" s="41">
        <f t="shared" ref="M69:Q69" si="16">SUM(M67:M68)</f>
        <v>0</v>
      </c>
      <c r="N69" s="41">
        <f t="shared" si="16"/>
        <v>0</v>
      </c>
      <c r="O69" s="41">
        <f t="shared" si="16"/>
        <v>0</v>
      </c>
      <c r="P69" s="41">
        <f t="shared" si="16"/>
        <v>0</v>
      </c>
      <c r="Q69" s="41">
        <f t="shared" si="16"/>
        <v>0</v>
      </c>
      <c r="R69" s="42"/>
      <c r="S69" s="43">
        <f>SUM(S67:S68)</f>
        <v>0</v>
      </c>
      <c r="T69" s="40">
        <f t="shared" ref="T69:U69" si="17">SUM(T67:T68)</f>
        <v>0</v>
      </c>
      <c r="U69" s="44">
        <f t="shared" si="17"/>
        <v>0</v>
      </c>
      <c r="V69" s="24"/>
    </row>
    <row r="70" spans="2:22" ht="3.75" customHeight="1" x14ac:dyDescent="0.25">
      <c r="B70" s="7"/>
      <c r="C70" s="33"/>
      <c r="D70" s="36"/>
      <c r="E70" s="36"/>
      <c r="F70" s="36"/>
      <c r="G70" s="36"/>
      <c r="H70" s="36"/>
      <c r="I70" s="13"/>
      <c r="J70" s="13"/>
      <c r="K70" s="15"/>
      <c r="L70" s="46"/>
      <c r="M70" s="46"/>
      <c r="N70" s="46"/>
      <c r="O70" s="46"/>
      <c r="P70" s="15"/>
      <c r="Q70" s="46"/>
      <c r="R70" s="32"/>
      <c r="S70" s="46"/>
      <c r="T70" s="46"/>
      <c r="U70" s="46"/>
      <c r="V70" s="24"/>
    </row>
    <row r="71" spans="2:22" ht="15.75" thickBot="1" x14ac:dyDescent="0.3">
      <c r="B71" s="7"/>
      <c r="C71" s="25" t="s">
        <v>48</v>
      </c>
      <c r="D71" s="25"/>
      <c r="E71" s="25"/>
      <c r="F71" s="25"/>
      <c r="G71" s="25"/>
      <c r="H71" s="26"/>
      <c r="I71" s="26"/>
      <c r="J71" s="26"/>
      <c r="K71" s="26"/>
      <c r="L71" s="13"/>
      <c r="M71" s="15"/>
      <c r="N71" s="15"/>
      <c r="O71" s="27"/>
      <c r="P71" s="28"/>
      <c r="Q71" s="28"/>
      <c r="R71" s="20"/>
      <c r="S71" s="9"/>
      <c r="T71" s="28"/>
      <c r="U71" s="28"/>
      <c r="V71" s="24"/>
    </row>
    <row r="72" spans="2:22" x14ac:dyDescent="0.25">
      <c r="B72" s="7"/>
      <c r="C72" s="15"/>
      <c r="D72" s="47" t="s">
        <v>49</v>
      </c>
      <c r="E72" s="47"/>
      <c r="F72" s="47"/>
      <c r="G72" s="47"/>
      <c r="H72" s="47"/>
      <c r="I72" s="444" t="str">
        <f t="shared" ref="I72:I77" si="18">IFERROR(J72/J$121," ")</f>
        <v xml:space="preserve"> </v>
      </c>
      <c r="J72" s="445"/>
      <c r="K72" s="466">
        <f>SUM(L72:Q72)</f>
        <v>0</v>
      </c>
      <c r="L72" s="447"/>
      <c r="M72" s="467"/>
      <c r="N72" s="467"/>
      <c r="O72" s="467"/>
      <c r="P72" s="467"/>
      <c r="Q72" s="467"/>
      <c r="R72" s="30"/>
      <c r="S72" s="468">
        <f t="shared" ref="S72:S76" si="19">SUM(T72:U72)</f>
        <v>0</v>
      </c>
      <c r="T72" s="447"/>
      <c r="U72" s="451"/>
      <c r="V72" s="24"/>
    </row>
    <row r="73" spans="2:22" x14ac:dyDescent="0.25">
      <c r="B73" s="7"/>
      <c r="C73" s="15"/>
      <c r="D73" s="33" t="s">
        <v>50</v>
      </c>
      <c r="E73" s="33"/>
      <c r="F73" s="33"/>
      <c r="G73" s="33"/>
      <c r="H73" s="33"/>
      <c r="I73" s="452" t="str">
        <f t="shared" si="18"/>
        <v xml:space="preserve"> </v>
      </c>
      <c r="J73" s="453"/>
      <c r="K73" s="469">
        <f>SUM(L73:Q73)</f>
        <v>0</v>
      </c>
      <c r="L73" s="455"/>
      <c r="M73" s="470"/>
      <c r="N73" s="470"/>
      <c r="O73" s="470"/>
      <c r="P73" s="470"/>
      <c r="Q73" s="470"/>
      <c r="R73" s="32"/>
      <c r="S73" s="457">
        <f t="shared" si="19"/>
        <v>0</v>
      </c>
      <c r="T73" s="455"/>
      <c r="U73" s="458"/>
      <c r="V73" s="24"/>
    </row>
    <row r="74" spans="2:22" x14ac:dyDescent="0.25">
      <c r="B74" s="7"/>
      <c r="C74" s="15"/>
      <c r="D74" s="33" t="s">
        <v>51</v>
      </c>
      <c r="E74" s="33"/>
      <c r="F74" s="33"/>
      <c r="G74" s="33"/>
      <c r="H74" s="33"/>
      <c r="I74" s="452" t="str">
        <f t="shared" si="18"/>
        <v xml:space="preserve"> </v>
      </c>
      <c r="J74" s="453"/>
      <c r="K74" s="469">
        <f>SUM(L74:Q74)</f>
        <v>0</v>
      </c>
      <c r="L74" s="455"/>
      <c r="M74" s="470"/>
      <c r="N74" s="470"/>
      <c r="O74" s="470"/>
      <c r="P74" s="470"/>
      <c r="Q74" s="470"/>
      <c r="R74" s="32"/>
      <c r="S74" s="457">
        <f t="shared" si="19"/>
        <v>0</v>
      </c>
      <c r="T74" s="455"/>
      <c r="U74" s="458"/>
      <c r="V74" s="24"/>
    </row>
    <row r="75" spans="2:22" x14ac:dyDescent="0.25">
      <c r="B75" s="7"/>
      <c r="C75" s="15"/>
      <c r="D75" s="33" t="s">
        <v>52</v>
      </c>
      <c r="E75" s="33"/>
      <c r="F75" s="33"/>
      <c r="G75" s="33"/>
      <c r="H75" s="33"/>
      <c r="I75" s="452" t="str">
        <f t="shared" si="18"/>
        <v xml:space="preserve"> </v>
      </c>
      <c r="J75" s="453"/>
      <c r="K75" s="469">
        <f>SUM(L75:Q75)</f>
        <v>0</v>
      </c>
      <c r="L75" s="455"/>
      <c r="M75" s="470"/>
      <c r="N75" s="470"/>
      <c r="O75" s="470"/>
      <c r="P75" s="470"/>
      <c r="Q75" s="470"/>
      <c r="R75" s="32"/>
      <c r="S75" s="457">
        <f t="shared" si="19"/>
        <v>0</v>
      </c>
      <c r="T75" s="455"/>
      <c r="U75" s="458"/>
      <c r="V75" s="24"/>
    </row>
    <row r="76" spans="2:22" x14ac:dyDescent="0.25">
      <c r="B76" s="7"/>
      <c r="C76" s="15"/>
      <c r="D76" s="33" t="s">
        <v>53</v>
      </c>
      <c r="E76" s="33"/>
      <c r="F76" s="33"/>
      <c r="G76" s="33"/>
      <c r="H76" s="33"/>
      <c r="I76" s="459" t="str">
        <f t="shared" si="18"/>
        <v xml:space="preserve"> </v>
      </c>
      <c r="J76" s="460"/>
      <c r="K76" s="480">
        <f>SUM(L76:Q76)</f>
        <v>0</v>
      </c>
      <c r="L76" s="472"/>
      <c r="M76" s="473"/>
      <c r="N76" s="473"/>
      <c r="O76" s="473"/>
      <c r="P76" s="473"/>
      <c r="Q76" s="473"/>
      <c r="R76" s="32"/>
      <c r="S76" s="474">
        <f t="shared" si="19"/>
        <v>0</v>
      </c>
      <c r="T76" s="472"/>
      <c r="U76" s="475"/>
      <c r="V76" s="24"/>
    </row>
    <row r="77" spans="2:22" ht="15.75" thickBot="1" x14ac:dyDescent="0.3">
      <c r="B77" s="7"/>
      <c r="C77" s="15"/>
      <c r="D77" s="33"/>
      <c r="E77" s="33"/>
      <c r="F77" s="33"/>
      <c r="G77" s="36" t="s">
        <v>15</v>
      </c>
      <c r="H77" s="36"/>
      <c r="I77" s="37" t="str">
        <f t="shared" si="18"/>
        <v xml:space="preserve"> </v>
      </c>
      <c r="J77" s="38">
        <f>SUM(J72:J76)</f>
        <v>0</v>
      </c>
      <c r="K77" s="39">
        <f>SUM(K72:K76)</f>
        <v>0</v>
      </c>
      <c r="L77" s="40">
        <f>SUM(L72:L76)</f>
        <v>0</v>
      </c>
      <c r="M77" s="41">
        <f t="shared" ref="M77:Q77" si="20">SUM(M72:M76)</f>
        <v>0</v>
      </c>
      <c r="N77" s="41">
        <f t="shared" si="20"/>
        <v>0</v>
      </c>
      <c r="O77" s="41">
        <f t="shared" si="20"/>
        <v>0</v>
      </c>
      <c r="P77" s="41">
        <f t="shared" si="20"/>
        <v>0</v>
      </c>
      <c r="Q77" s="41">
        <f t="shared" si="20"/>
        <v>0</v>
      </c>
      <c r="R77" s="42"/>
      <c r="S77" s="43">
        <f>SUM(S72:S76)</f>
        <v>0</v>
      </c>
      <c r="T77" s="40">
        <f t="shared" ref="T77:U77" si="21">SUM(T72:T76)</f>
        <v>0</v>
      </c>
      <c r="U77" s="44">
        <f t="shared" si="21"/>
        <v>0</v>
      </c>
      <c r="V77" s="24"/>
    </row>
    <row r="78" spans="2:22" ht="9" customHeight="1" thickBot="1" x14ac:dyDescent="0.3">
      <c r="B78" s="51"/>
      <c r="C78" s="52"/>
      <c r="D78" s="64"/>
      <c r="E78" s="64"/>
      <c r="F78" s="64"/>
      <c r="G78" s="64"/>
      <c r="H78" s="64"/>
      <c r="I78" s="53"/>
      <c r="J78" s="54"/>
      <c r="K78" s="55"/>
      <c r="L78" s="57"/>
      <c r="M78" s="57"/>
      <c r="N78" s="57"/>
      <c r="O78" s="57"/>
      <c r="P78" s="55"/>
      <c r="Q78" s="57"/>
      <c r="R78" s="58"/>
      <c r="S78" s="57"/>
      <c r="T78" s="57"/>
      <c r="U78" s="57"/>
      <c r="V78" s="59"/>
    </row>
    <row r="79" spans="2:22" ht="15.75" thickBot="1" x14ac:dyDescent="0.3">
      <c r="B79" s="7"/>
      <c r="C79" s="25" t="s">
        <v>54</v>
      </c>
      <c r="D79" s="25"/>
      <c r="E79" s="25"/>
      <c r="F79" s="25"/>
      <c r="G79" s="25"/>
      <c r="H79" s="26"/>
      <c r="I79" s="26"/>
      <c r="J79" s="26"/>
      <c r="K79" s="26"/>
      <c r="L79" s="46"/>
      <c r="M79" s="46"/>
      <c r="N79" s="46"/>
      <c r="O79" s="46"/>
      <c r="P79" s="15"/>
      <c r="Q79" s="46"/>
      <c r="R79" s="32"/>
      <c r="S79" s="46"/>
      <c r="T79" s="46"/>
      <c r="U79" s="46"/>
      <c r="V79" s="24"/>
    </row>
    <row r="80" spans="2:22" x14ac:dyDescent="0.25">
      <c r="B80" s="7"/>
      <c r="C80" s="15"/>
      <c r="D80" s="47" t="s">
        <v>55</v>
      </c>
      <c r="E80" s="47"/>
      <c r="F80" s="47"/>
      <c r="G80" s="47"/>
      <c r="H80" s="47"/>
      <c r="I80" s="444" t="str">
        <f t="shared" ref="I80:I88" si="22">IFERROR(J80/J$121," ")</f>
        <v xml:space="preserve"> </v>
      </c>
      <c r="J80" s="445"/>
      <c r="K80" s="466">
        <f t="shared" ref="K80:K87" si="23">SUM(L80:Q80)</f>
        <v>0</v>
      </c>
      <c r="L80" s="447"/>
      <c r="M80" s="467"/>
      <c r="N80" s="467"/>
      <c r="O80" s="467"/>
      <c r="P80" s="467"/>
      <c r="Q80" s="467"/>
      <c r="R80" s="30"/>
      <c r="S80" s="468">
        <f t="shared" ref="S80:S87" si="24">SUM(T80:U80)</f>
        <v>0</v>
      </c>
      <c r="T80" s="447"/>
      <c r="U80" s="451"/>
      <c r="V80" s="24"/>
    </row>
    <row r="81" spans="2:22" x14ac:dyDescent="0.25">
      <c r="B81" s="7"/>
      <c r="C81" s="15"/>
      <c r="D81" s="33" t="s">
        <v>56</v>
      </c>
      <c r="E81" s="33"/>
      <c r="F81" s="33"/>
      <c r="G81" s="33"/>
      <c r="H81" s="33"/>
      <c r="I81" s="452" t="str">
        <f t="shared" si="22"/>
        <v xml:space="preserve"> </v>
      </c>
      <c r="J81" s="453"/>
      <c r="K81" s="469">
        <f t="shared" si="23"/>
        <v>0</v>
      </c>
      <c r="L81" s="455"/>
      <c r="M81" s="470"/>
      <c r="N81" s="470"/>
      <c r="O81" s="470"/>
      <c r="P81" s="470"/>
      <c r="Q81" s="470"/>
      <c r="R81" s="32"/>
      <c r="S81" s="457">
        <f t="shared" si="24"/>
        <v>0</v>
      </c>
      <c r="T81" s="455"/>
      <c r="U81" s="458"/>
      <c r="V81" s="24"/>
    </row>
    <row r="82" spans="2:22" x14ac:dyDescent="0.25">
      <c r="B82" s="7"/>
      <c r="C82" s="15"/>
      <c r="D82" s="33" t="s">
        <v>57</v>
      </c>
      <c r="E82" s="33"/>
      <c r="F82" s="33"/>
      <c r="G82" s="33"/>
      <c r="H82" s="33"/>
      <c r="I82" s="452" t="str">
        <f t="shared" si="22"/>
        <v xml:space="preserve"> </v>
      </c>
      <c r="J82" s="453"/>
      <c r="K82" s="469">
        <f t="shared" si="23"/>
        <v>0</v>
      </c>
      <c r="L82" s="455"/>
      <c r="M82" s="470"/>
      <c r="N82" s="470"/>
      <c r="O82" s="470"/>
      <c r="P82" s="470"/>
      <c r="Q82" s="470"/>
      <c r="R82" s="32"/>
      <c r="S82" s="457">
        <f t="shared" si="24"/>
        <v>0</v>
      </c>
      <c r="T82" s="455"/>
      <c r="U82" s="458"/>
      <c r="V82" s="24"/>
    </row>
    <row r="83" spans="2:22" x14ac:dyDescent="0.25">
      <c r="B83" s="7"/>
      <c r="C83" s="15"/>
      <c r="D83" s="50" t="s">
        <v>58</v>
      </c>
      <c r="E83" s="50"/>
      <c r="F83" s="50"/>
      <c r="G83" s="50"/>
      <c r="H83" s="50"/>
      <c r="I83" s="452" t="str">
        <f t="shared" si="22"/>
        <v xml:space="preserve"> </v>
      </c>
      <c r="J83" s="453"/>
      <c r="K83" s="469">
        <f t="shared" si="23"/>
        <v>0</v>
      </c>
      <c r="L83" s="455"/>
      <c r="M83" s="470"/>
      <c r="N83" s="470"/>
      <c r="O83" s="470"/>
      <c r="P83" s="470"/>
      <c r="Q83" s="470"/>
      <c r="R83" s="32"/>
      <c r="S83" s="457">
        <f t="shared" si="24"/>
        <v>0</v>
      </c>
      <c r="T83" s="455"/>
      <c r="U83" s="458"/>
      <c r="V83" s="24"/>
    </row>
    <row r="84" spans="2:22" x14ac:dyDescent="0.25">
      <c r="B84" s="7"/>
      <c r="C84" s="15"/>
      <c r="D84" s="50" t="s">
        <v>59</v>
      </c>
      <c r="E84" s="50"/>
      <c r="F84" s="50"/>
      <c r="G84" s="50"/>
      <c r="H84" s="50"/>
      <c r="I84" s="452" t="str">
        <f t="shared" si="22"/>
        <v xml:space="preserve"> </v>
      </c>
      <c r="J84" s="453"/>
      <c r="K84" s="469">
        <f t="shared" si="23"/>
        <v>0</v>
      </c>
      <c r="L84" s="455"/>
      <c r="M84" s="470"/>
      <c r="N84" s="470"/>
      <c r="O84" s="470"/>
      <c r="P84" s="470"/>
      <c r="Q84" s="470"/>
      <c r="R84" s="32"/>
      <c r="S84" s="457">
        <f t="shared" si="24"/>
        <v>0</v>
      </c>
      <c r="T84" s="455"/>
      <c r="U84" s="458"/>
      <c r="V84" s="24"/>
    </row>
    <row r="85" spans="2:22" x14ac:dyDescent="0.25">
      <c r="B85" s="7"/>
      <c r="C85" s="15"/>
      <c r="D85" s="50" t="s">
        <v>60</v>
      </c>
      <c r="E85" s="50"/>
      <c r="F85" s="50"/>
      <c r="G85" s="50"/>
      <c r="H85" s="50"/>
      <c r="I85" s="452" t="str">
        <f t="shared" si="22"/>
        <v xml:space="preserve"> </v>
      </c>
      <c r="J85" s="453"/>
      <c r="K85" s="469">
        <f t="shared" si="23"/>
        <v>0</v>
      </c>
      <c r="L85" s="455"/>
      <c r="M85" s="470"/>
      <c r="N85" s="470"/>
      <c r="O85" s="470"/>
      <c r="P85" s="470"/>
      <c r="Q85" s="470"/>
      <c r="R85" s="32"/>
      <c r="S85" s="457">
        <f t="shared" si="24"/>
        <v>0</v>
      </c>
      <c r="T85" s="455"/>
      <c r="U85" s="458"/>
      <c r="V85" s="24"/>
    </row>
    <row r="86" spans="2:22" x14ac:dyDescent="0.25">
      <c r="B86" s="7"/>
      <c r="C86" s="15"/>
      <c r="D86" s="34" t="s">
        <v>61</v>
      </c>
      <c r="E86" s="34"/>
      <c r="F86" s="34"/>
      <c r="G86" s="34"/>
      <c r="H86" s="34"/>
      <c r="I86" s="452" t="str">
        <f t="shared" si="22"/>
        <v xml:space="preserve"> </v>
      </c>
      <c r="J86" s="453"/>
      <c r="K86" s="469">
        <f t="shared" si="23"/>
        <v>0</v>
      </c>
      <c r="L86" s="455"/>
      <c r="M86" s="470"/>
      <c r="N86" s="470"/>
      <c r="O86" s="470"/>
      <c r="P86" s="470"/>
      <c r="Q86" s="470"/>
      <c r="R86" s="32"/>
      <c r="S86" s="457">
        <f t="shared" si="24"/>
        <v>0</v>
      </c>
      <c r="T86" s="455"/>
      <c r="U86" s="458"/>
      <c r="V86" s="24"/>
    </row>
    <row r="87" spans="2:22" x14ac:dyDescent="0.25">
      <c r="B87" s="7"/>
      <c r="C87" s="15"/>
      <c r="D87" s="50" t="s">
        <v>14</v>
      </c>
      <c r="E87" s="499"/>
      <c r="F87" s="500"/>
      <c r="G87" s="501"/>
      <c r="H87" s="50"/>
      <c r="I87" s="459" t="str">
        <f t="shared" si="22"/>
        <v xml:space="preserve"> </v>
      </c>
      <c r="J87" s="460"/>
      <c r="K87" s="480">
        <f t="shared" si="23"/>
        <v>0</v>
      </c>
      <c r="L87" s="472"/>
      <c r="M87" s="473"/>
      <c r="N87" s="473"/>
      <c r="O87" s="473"/>
      <c r="P87" s="473"/>
      <c r="Q87" s="473"/>
      <c r="R87" s="32"/>
      <c r="S87" s="474">
        <f t="shared" si="24"/>
        <v>0</v>
      </c>
      <c r="T87" s="472"/>
      <c r="U87" s="475"/>
      <c r="V87" s="24"/>
    </row>
    <row r="88" spans="2:22" ht="15.75" thickBot="1" x14ac:dyDescent="0.3">
      <c r="B88" s="7"/>
      <c r="C88" s="15"/>
      <c r="D88" s="33"/>
      <c r="E88" s="33"/>
      <c r="F88" s="33"/>
      <c r="G88" s="36" t="s">
        <v>15</v>
      </c>
      <c r="H88" s="36"/>
      <c r="I88" s="37" t="str">
        <f t="shared" si="22"/>
        <v xml:space="preserve"> </v>
      </c>
      <c r="J88" s="38">
        <f>SUM(J80:J87)</f>
        <v>0</v>
      </c>
      <c r="K88" s="39">
        <f>SUM(K80:K87)</f>
        <v>0</v>
      </c>
      <c r="L88" s="40">
        <f>SUM(L80:L87)</f>
        <v>0</v>
      </c>
      <c r="M88" s="41">
        <f t="shared" ref="M88:Q88" si="25">SUM(M80:M87)</f>
        <v>0</v>
      </c>
      <c r="N88" s="41">
        <f t="shared" si="25"/>
        <v>0</v>
      </c>
      <c r="O88" s="41">
        <f t="shared" si="25"/>
        <v>0</v>
      </c>
      <c r="P88" s="41">
        <f t="shared" si="25"/>
        <v>0</v>
      </c>
      <c r="Q88" s="41">
        <f t="shared" si="25"/>
        <v>0</v>
      </c>
      <c r="R88" s="42"/>
      <c r="S88" s="43">
        <f>SUM(S80:S87)</f>
        <v>0</v>
      </c>
      <c r="T88" s="40">
        <f t="shared" ref="T88:U88" si="26">SUM(T80:T87)</f>
        <v>0</v>
      </c>
      <c r="U88" s="44">
        <f t="shared" si="26"/>
        <v>0</v>
      </c>
      <c r="V88" s="24"/>
    </row>
    <row r="89" spans="2:22" ht="3.75" customHeight="1" x14ac:dyDescent="0.25">
      <c r="B89" s="7"/>
      <c r="C89" s="33"/>
      <c r="D89" s="33"/>
      <c r="E89" s="33"/>
      <c r="F89" s="33"/>
      <c r="G89" s="33"/>
      <c r="H89" s="33"/>
      <c r="I89" s="13"/>
      <c r="J89" s="45"/>
      <c r="K89" s="15"/>
      <c r="L89" s="46"/>
      <c r="M89" s="46"/>
      <c r="N89" s="46"/>
      <c r="O89" s="46"/>
      <c r="P89" s="15"/>
      <c r="Q89" s="46"/>
      <c r="R89" s="32"/>
      <c r="S89" s="46"/>
      <c r="T89" s="46"/>
      <c r="U89" s="46"/>
      <c r="V89" s="24"/>
    </row>
    <row r="90" spans="2:22" ht="15.75" thickBot="1" x14ac:dyDescent="0.3">
      <c r="B90" s="7"/>
      <c r="C90" s="25" t="s">
        <v>62</v>
      </c>
      <c r="D90" s="25"/>
      <c r="E90" s="25"/>
      <c r="F90" s="25"/>
      <c r="G90" s="25"/>
      <c r="H90" s="26"/>
      <c r="I90" s="26"/>
      <c r="J90" s="26"/>
      <c r="K90" s="26"/>
      <c r="L90" s="65"/>
      <c r="M90" s="66"/>
      <c r="N90" s="66"/>
      <c r="O90" s="66"/>
      <c r="P90" s="15"/>
      <c r="Q90" s="66"/>
      <c r="R90" s="32"/>
      <c r="S90" s="66"/>
      <c r="T90" s="66"/>
      <c r="U90" s="66"/>
      <c r="V90" s="24"/>
    </row>
    <row r="91" spans="2:22" x14ac:dyDescent="0.25">
      <c r="B91" s="7"/>
      <c r="C91" s="15"/>
      <c r="D91" s="67" t="s">
        <v>63</v>
      </c>
      <c r="E91" s="67"/>
      <c r="F91" s="67"/>
      <c r="G91" s="67"/>
      <c r="H91" s="67"/>
      <c r="I91" s="444" t="str">
        <f t="shared" ref="I91:I94" si="27">IFERROR(J91/J$121," ")</f>
        <v xml:space="preserve"> </v>
      </c>
      <c r="J91" s="445"/>
      <c r="K91" s="466">
        <f>SUM(L91:Q91)</f>
        <v>0</v>
      </c>
      <c r="L91" s="447"/>
      <c r="M91" s="467"/>
      <c r="N91" s="467"/>
      <c r="O91" s="467"/>
      <c r="P91" s="467"/>
      <c r="Q91" s="467"/>
      <c r="R91" s="30"/>
      <c r="S91" s="468">
        <f t="shared" ref="S91:S93" si="28">SUM(T91:U91)</f>
        <v>0</v>
      </c>
      <c r="T91" s="447"/>
      <c r="U91" s="451"/>
      <c r="V91" s="24"/>
    </row>
    <row r="92" spans="2:22" x14ac:dyDescent="0.25">
      <c r="B92" s="7"/>
      <c r="C92" s="15"/>
      <c r="D92" s="34" t="s">
        <v>64</v>
      </c>
      <c r="E92" s="34"/>
      <c r="F92" s="34"/>
      <c r="G92" s="34"/>
      <c r="H92" s="34"/>
      <c r="I92" s="452" t="str">
        <f t="shared" si="27"/>
        <v xml:space="preserve"> </v>
      </c>
      <c r="J92" s="453"/>
      <c r="K92" s="469">
        <f>SUM(L92:Q92)</f>
        <v>0</v>
      </c>
      <c r="L92" s="455"/>
      <c r="M92" s="470"/>
      <c r="N92" s="470"/>
      <c r="O92" s="470"/>
      <c r="P92" s="470"/>
      <c r="Q92" s="470"/>
      <c r="R92" s="32"/>
      <c r="S92" s="457">
        <f t="shared" si="28"/>
        <v>0</v>
      </c>
      <c r="T92" s="455"/>
      <c r="U92" s="458"/>
      <c r="V92" s="24"/>
    </row>
    <row r="93" spans="2:22" x14ac:dyDescent="0.25">
      <c r="B93" s="7"/>
      <c r="C93" s="15"/>
      <c r="D93" s="50" t="s">
        <v>14</v>
      </c>
      <c r="E93" s="499"/>
      <c r="F93" s="500"/>
      <c r="G93" s="501"/>
      <c r="H93" s="50"/>
      <c r="I93" s="459" t="str">
        <f t="shared" si="27"/>
        <v xml:space="preserve"> </v>
      </c>
      <c r="J93" s="460"/>
      <c r="K93" s="480">
        <f>SUM(L93:Q93)</f>
        <v>0</v>
      </c>
      <c r="L93" s="472"/>
      <c r="M93" s="473"/>
      <c r="N93" s="473"/>
      <c r="O93" s="473"/>
      <c r="P93" s="473"/>
      <c r="Q93" s="473"/>
      <c r="R93" s="32"/>
      <c r="S93" s="474">
        <f t="shared" si="28"/>
        <v>0</v>
      </c>
      <c r="T93" s="472"/>
      <c r="U93" s="475"/>
      <c r="V93" s="24"/>
    </row>
    <row r="94" spans="2:22" ht="15.75" thickBot="1" x14ac:dyDescent="0.3">
      <c r="B94" s="7"/>
      <c r="C94" s="15"/>
      <c r="D94" s="33"/>
      <c r="E94" s="33"/>
      <c r="F94" s="33"/>
      <c r="G94" s="36" t="s">
        <v>15</v>
      </c>
      <c r="H94" s="36"/>
      <c r="I94" s="37" t="str">
        <f t="shared" si="27"/>
        <v xml:space="preserve"> </v>
      </c>
      <c r="J94" s="38">
        <f>SUM(J91:J93)</f>
        <v>0</v>
      </c>
      <c r="K94" s="39">
        <f>SUM(K91:K93)</f>
        <v>0</v>
      </c>
      <c r="L94" s="40">
        <f>SUM(L91:L93)</f>
        <v>0</v>
      </c>
      <c r="M94" s="41">
        <f t="shared" ref="M94:Q94" si="29">SUM(M91:M93)</f>
        <v>0</v>
      </c>
      <c r="N94" s="41">
        <f t="shared" si="29"/>
        <v>0</v>
      </c>
      <c r="O94" s="41">
        <f t="shared" si="29"/>
        <v>0</v>
      </c>
      <c r="P94" s="41">
        <f t="shared" si="29"/>
        <v>0</v>
      </c>
      <c r="Q94" s="41">
        <f t="shared" si="29"/>
        <v>0</v>
      </c>
      <c r="R94" s="42"/>
      <c r="S94" s="43">
        <f>SUM(S91:S93)</f>
        <v>0</v>
      </c>
      <c r="T94" s="40">
        <f t="shared" ref="T94:U94" si="30">SUM(T91:T93)</f>
        <v>0</v>
      </c>
      <c r="U94" s="44">
        <f t="shared" si="30"/>
        <v>0</v>
      </c>
      <c r="V94" s="24"/>
    </row>
    <row r="95" spans="2:22" ht="3.75" customHeight="1" x14ac:dyDescent="0.25">
      <c r="B95" s="7"/>
      <c r="C95" s="33"/>
      <c r="D95" s="33"/>
      <c r="E95" s="33"/>
      <c r="F95" s="33"/>
      <c r="G95" s="33"/>
      <c r="H95" s="33"/>
      <c r="I95" s="13"/>
      <c r="J95" s="45"/>
      <c r="K95" s="15"/>
      <c r="L95" s="68"/>
      <c r="M95" s="68"/>
      <c r="N95" s="68"/>
      <c r="O95" s="68"/>
      <c r="P95" s="15"/>
      <c r="Q95" s="68"/>
      <c r="R95" s="32"/>
      <c r="S95" s="68"/>
      <c r="T95" s="68"/>
      <c r="U95" s="68"/>
      <c r="V95" s="24"/>
    </row>
    <row r="96" spans="2:22" ht="15.75" thickBot="1" x14ac:dyDescent="0.3">
      <c r="B96" s="7"/>
      <c r="C96" s="25" t="s">
        <v>65</v>
      </c>
      <c r="D96" s="25"/>
      <c r="E96" s="25"/>
      <c r="F96" s="25"/>
      <c r="G96" s="25"/>
      <c r="H96" s="26"/>
      <c r="I96" s="26"/>
      <c r="J96" s="26"/>
      <c r="K96" s="26"/>
      <c r="L96" s="66"/>
      <c r="M96" s="66"/>
      <c r="N96" s="66"/>
      <c r="O96" s="66"/>
      <c r="P96" s="15"/>
      <c r="Q96" s="66"/>
      <c r="R96" s="32"/>
      <c r="S96" s="66"/>
      <c r="T96" s="66"/>
      <c r="U96" s="66"/>
      <c r="V96" s="24"/>
    </row>
    <row r="97" spans="2:22" x14ac:dyDescent="0.25">
      <c r="B97" s="7"/>
      <c r="C97" s="15"/>
      <c r="D97" s="67" t="s">
        <v>66</v>
      </c>
      <c r="E97" s="67"/>
      <c r="F97" s="67"/>
      <c r="G97" s="67"/>
      <c r="H97" s="67"/>
      <c r="I97" s="444" t="str">
        <f t="shared" ref="I97:I108" si="31">IFERROR(J97/J$121," ")</f>
        <v xml:space="preserve"> </v>
      </c>
      <c r="J97" s="445"/>
      <c r="K97" s="466">
        <f t="shared" ref="K97:K107" si="32">SUM(L97:Q97)</f>
        <v>0</v>
      </c>
      <c r="L97" s="447"/>
      <c r="M97" s="467"/>
      <c r="N97" s="467"/>
      <c r="O97" s="467"/>
      <c r="P97" s="467"/>
      <c r="Q97" s="467"/>
      <c r="R97" s="30"/>
      <c r="S97" s="468">
        <f t="shared" ref="S97:S107" si="33">SUM(T97:U97)</f>
        <v>0</v>
      </c>
      <c r="T97" s="447"/>
      <c r="U97" s="451"/>
      <c r="V97" s="24"/>
    </row>
    <row r="98" spans="2:22" x14ac:dyDescent="0.25">
      <c r="B98" s="7"/>
      <c r="C98" s="15"/>
      <c r="D98" s="34" t="s">
        <v>67</v>
      </c>
      <c r="E98" s="34"/>
      <c r="F98" s="34"/>
      <c r="G98" s="34"/>
      <c r="H98" s="34"/>
      <c r="I98" s="452" t="str">
        <f t="shared" si="31"/>
        <v xml:space="preserve"> </v>
      </c>
      <c r="J98" s="453"/>
      <c r="K98" s="469">
        <f t="shared" si="32"/>
        <v>0</v>
      </c>
      <c r="L98" s="455"/>
      <c r="M98" s="470"/>
      <c r="N98" s="470"/>
      <c r="O98" s="470"/>
      <c r="P98" s="470"/>
      <c r="Q98" s="470"/>
      <c r="R98" s="32"/>
      <c r="S98" s="457">
        <f t="shared" si="33"/>
        <v>0</v>
      </c>
      <c r="T98" s="455"/>
      <c r="U98" s="458"/>
      <c r="V98" s="24"/>
    </row>
    <row r="99" spans="2:22" x14ac:dyDescent="0.25">
      <c r="B99" s="7"/>
      <c r="C99" s="15"/>
      <c r="D99" s="34" t="s">
        <v>68</v>
      </c>
      <c r="E99" s="34"/>
      <c r="F99" s="34"/>
      <c r="G99" s="34"/>
      <c r="H99" s="34"/>
      <c r="I99" s="452" t="str">
        <f t="shared" si="31"/>
        <v xml:space="preserve"> </v>
      </c>
      <c r="J99" s="453"/>
      <c r="K99" s="469">
        <f t="shared" si="32"/>
        <v>0</v>
      </c>
      <c r="L99" s="455"/>
      <c r="M99" s="470"/>
      <c r="N99" s="470"/>
      <c r="O99" s="470"/>
      <c r="P99" s="470"/>
      <c r="Q99" s="470"/>
      <c r="R99" s="32"/>
      <c r="S99" s="457">
        <f t="shared" si="33"/>
        <v>0</v>
      </c>
      <c r="T99" s="455"/>
      <c r="U99" s="458"/>
      <c r="V99" s="24"/>
    </row>
    <row r="100" spans="2:22" x14ac:dyDescent="0.25">
      <c r="B100" s="7"/>
      <c r="C100" s="15"/>
      <c r="D100" s="34" t="s">
        <v>69</v>
      </c>
      <c r="E100" s="34"/>
      <c r="F100" s="34"/>
      <c r="G100" s="34"/>
      <c r="H100" s="34"/>
      <c r="I100" s="452" t="str">
        <f t="shared" si="31"/>
        <v xml:space="preserve"> </v>
      </c>
      <c r="J100" s="453"/>
      <c r="K100" s="469">
        <f t="shared" si="32"/>
        <v>0</v>
      </c>
      <c r="L100" s="455"/>
      <c r="M100" s="470"/>
      <c r="N100" s="470"/>
      <c r="O100" s="470"/>
      <c r="P100" s="470"/>
      <c r="Q100" s="470"/>
      <c r="R100" s="32"/>
      <c r="S100" s="457">
        <f t="shared" si="33"/>
        <v>0</v>
      </c>
      <c r="T100" s="455"/>
      <c r="U100" s="458"/>
      <c r="V100" s="24"/>
    </row>
    <row r="101" spans="2:22" x14ac:dyDescent="0.25">
      <c r="B101" s="7"/>
      <c r="C101" s="15"/>
      <c r="D101" s="34" t="s">
        <v>70</v>
      </c>
      <c r="E101" s="34"/>
      <c r="F101" s="34"/>
      <c r="G101" s="69" t="str">
        <f>IF(AND(J101&lt;&gt;0,'[1]6E'!I58=0),"Complete Form 6E","")</f>
        <v/>
      </c>
      <c r="H101" s="34"/>
      <c r="I101" s="452" t="str">
        <f t="shared" si="31"/>
        <v xml:space="preserve"> </v>
      </c>
      <c r="J101" s="453"/>
      <c r="K101" s="469">
        <f t="shared" si="32"/>
        <v>0</v>
      </c>
      <c r="L101" s="455"/>
      <c r="M101" s="470"/>
      <c r="N101" s="470"/>
      <c r="O101" s="470"/>
      <c r="P101" s="470"/>
      <c r="Q101" s="470"/>
      <c r="R101" s="32"/>
      <c r="S101" s="457">
        <f t="shared" si="33"/>
        <v>0</v>
      </c>
      <c r="T101" s="455"/>
      <c r="U101" s="458"/>
      <c r="V101" s="24"/>
    </row>
    <row r="102" spans="2:22" x14ac:dyDescent="0.25">
      <c r="B102" s="7"/>
      <c r="C102" s="15"/>
      <c r="D102" s="50" t="s">
        <v>71</v>
      </c>
      <c r="E102" s="50"/>
      <c r="F102" s="50"/>
      <c r="G102" s="69" t="str">
        <f>IF(AND(J102&lt;&gt;0,'[1]6E'!I58=0),"Complete Form 6E","")</f>
        <v/>
      </c>
      <c r="H102" s="50"/>
      <c r="I102" s="452" t="str">
        <f t="shared" si="31"/>
        <v xml:space="preserve"> </v>
      </c>
      <c r="J102" s="453"/>
      <c r="K102" s="469">
        <f t="shared" si="32"/>
        <v>0</v>
      </c>
      <c r="L102" s="455"/>
      <c r="M102" s="470"/>
      <c r="N102" s="470"/>
      <c r="O102" s="470"/>
      <c r="P102" s="470"/>
      <c r="Q102" s="470"/>
      <c r="R102" s="32"/>
      <c r="S102" s="457">
        <f t="shared" si="33"/>
        <v>0</v>
      </c>
      <c r="T102" s="455"/>
      <c r="U102" s="458"/>
      <c r="V102" s="24"/>
    </row>
    <row r="103" spans="2:22" x14ac:dyDescent="0.25">
      <c r="B103" s="7"/>
      <c r="C103" s="15"/>
      <c r="D103" s="50" t="s">
        <v>72</v>
      </c>
      <c r="E103" s="50"/>
      <c r="F103" s="50"/>
      <c r="G103" s="50"/>
      <c r="H103" s="50"/>
      <c r="I103" s="452" t="str">
        <f t="shared" si="31"/>
        <v xml:space="preserve"> </v>
      </c>
      <c r="J103" s="453"/>
      <c r="K103" s="469">
        <f t="shared" si="32"/>
        <v>0</v>
      </c>
      <c r="L103" s="455"/>
      <c r="M103" s="470"/>
      <c r="N103" s="470"/>
      <c r="O103" s="470"/>
      <c r="P103" s="470"/>
      <c r="Q103" s="470"/>
      <c r="R103" s="32"/>
      <c r="S103" s="457">
        <f t="shared" si="33"/>
        <v>0</v>
      </c>
      <c r="T103" s="455"/>
      <c r="U103" s="458"/>
      <c r="V103" s="24"/>
    </row>
    <row r="104" spans="2:22" x14ac:dyDescent="0.25">
      <c r="B104" s="7"/>
      <c r="C104" s="15"/>
      <c r="D104" s="50" t="s">
        <v>73</v>
      </c>
      <c r="E104" s="50"/>
      <c r="F104" s="50"/>
      <c r="G104" s="50"/>
      <c r="H104" s="50"/>
      <c r="I104" s="452" t="str">
        <f t="shared" si="31"/>
        <v xml:space="preserve"> </v>
      </c>
      <c r="J104" s="453"/>
      <c r="K104" s="469">
        <f t="shared" si="32"/>
        <v>0</v>
      </c>
      <c r="L104" s="455"/>
      <c r="M104" s="470"/>
      <c r="N104" s="470"/>
      <c r="O104" s="470"/>
      <c r="P104" s="470"/>
      <c r="Q104" s="470"/>
      <c r="R104" s="32"/>
      <c r="S104" s="457">
        <f t="shared" si="33"/>
        <v>0</v>
      </c>
      <c r="T104" s="455"/>
      <c r="U104" s="458"/>
      <c r="V104" s="24"/>
    </row>
    <row r="105" spans="2:22" x14ac:dyDescent="0.25">
      <c r="B105" s="7"/>
      <c r="C105" s="15"/>
      <c r="D105" s="34" t="s">
        <v>74</v>
      </c>
      <c r="E105" s="34"/>
      <c r="F105" s="34"/>
      <c r="G105" s="34"/>
      <c r="H105" s="34"/>
      <c r="I105" s="452" t="str">
        <f t="shared" si="31"/>
        <v xml:space="preserve"> </v>
      </c>
      <c r="J105" s="453"/>
      <c r="K105" s="469">
        <f t="shared" si="32"/>
        <v>0</v>
      </c>
      <c r="L105" s="455"/>
      <c r="M105" s="470"/>
      <c r="N105" s="470"/>
      <c r="O105" s="470"/>
      <c r="P105" s="470"/>
      <c r="Q105" s="470"/>
      <c r="R105" s="32"/>
      <c r="S105" s="457">
        <f t="shared" si="33"/>
        <v>0</v>
      </c>
      <c r="T105" s="455"/>
      <c r="U105" s="458"/>
      <c r="V105" s="24"/>
    </row>
    <row r="106" spans="2:22" x14ac:dyDescent="0.25">
      <c r="B106" s="7"/>
      <c r="C106" s="15"/>
      <c r="D106" s="50" t="s">
        <v>75</v>
      </c>
      <c r="E106" s="50"/>
      <c r="F106" s="50"/>
      <c r="G106" s="50"/>
      <c r="H106" s="50"/>
      <c r="I106" s="452" t="str">
        <f t="shared" si="31"/>
        <v xml:space="preserve"> </v>
      </c>
      <c r="J106" s="453"/>
      <c r="K106" s="469">
        <f t="shared" si="32"/>
        <v>0</v>
      </c>
      <c r="L106" s="455"/>
      <c r="M106" s="470"/>
      <c r="N106" s="470"/>
      <c r="O106" s="470"/>
      <c r="P106" s="470"/>
      <c r="Q106" s="470"/>
      <c r="R106" s="32"/>
      <c r="S106" s="457">
        <f t="shared" si="33"/>
        <v>0</v>
      </c>
      <c r="T106" s="455"/>
      <c r="U106" s="458"/>
      <c r="V106" s="24"/>
    </row>
    <row r="107" spans="2:22" x14ac:dyDescent="0.25">
      <c r="B107" s="7"/>
      <c r="C107" s="15"/>
      <c r="D107" s="34" t="s">
        <v>76</v>
      </c>
      <c r="E107" s="34"/>
      <c r="F107" s="34"/>
      <c r="G107" s="34"/>
      <c r="H107" s="34"/>
      <c r="I107" s="459" t="str">
        <f t="shared" si="31"/>
        <v xml:space="preserve"> </v>
      </c>
      <c r="J107" s="460"/>
      <c r="K107" s="480">
        <f t="shared" si="32"/>
        <v>0</v>
      </c>
      <c r="L107" s="472"/>
      <c r="M107" s="473"/>
      <c r="N107" s="473"/>
      <c r="O107" s="473"/>
      <c r="P107" s="473"/>
      <c r="Q107" s="473"/>
      <c r="R107" s="32"/>
      <c r="S107" s="474">
        <f t="shared" si="33"/>
        <v>0</v>
      </c>
      <c r="T107" s="472"/>
      <c r="U107" s="475"/>
      <c r="V107" s="24"/>
    </row>
    <row r="108" spans="2:22" ht="15.75" thickBot="1" x14ac:dyDescent="0.3">
      <c r="B108" s="7"/>
      <c r="C108" s="15"/>
      <c r="D108" s="33"/>
      <c r="E108" s="33"/>
      <c r="F108" s="33"/>
      <c r="G108" s="36" t="s">
        <v>15</v>
      </c>
      <c r="H108" s="36"/>
      <c r="I108" s="37" t="str">
        <f t="shared" si="31"/>
        <v xml:space="preserve"> </v>
      </c>
      <c r="J108" s="38">
        <f>SUM(J97:J107)</f>
        <v>0</v>
      </c>
      <c r="K108" s="39">
        <f>SUM(K97:K107)</f>
        <v>0</v>
      </c>
      <c r="L108" s="40">
        <f>SUM(L97:L107)</f>
        <v>0</v>
      </c>
      <c r="M108" s="41">
        <f t="shared" ref="M108:Q108" si="34">SUM(M97:M107)</f>
        <v>0</v>
      </c>
      <c r="N108" s="41">
        <f t="shared" si="34"/>
        <v>0</v>
      </c>
      <c r="O108" s="41">
        <f t="shared" si="34"/>
        <v>0</v>
      </c>
      <c r="P108" s="41">
        <f t="shared" si="34"/>
        <v>0</v>
      </c>
      <c r="Q108" s="41">
        <f t="shared" si="34"/>
        <v>0</v>
      </c>
      <c r="R108" s="42"/>
      <c r="S108" s="43">
        <f>SUM(S97:S107)</f>
        <v>0</v>
      </c>
      <c r="T108" s="40">
        <f t="shared" ref="T108:U108" si="35">SUM(T97:T107)</f>
        <v>0</v>
      </c>
      <c r="U108" s="44">
        <f t="shared" si="35"/>
        <v>0</v>
      </c>
      <c r="V108" s="24"/>
    </row>
    <row r="109" spans="2:22" ht="9" customHeight="1" thickBot="1" x14ac:dyDescent="0.3">
      <c r="B109" s="51"/>
      <c r="C109" s="70"/>
      <c r="D109" s="64"/>
      <c r="E109" s="64"/>
      <c r="F109" s="64"/>
      <c r="G109" s="64"/>
      <c r="H109" s="64"/>
      <c r="I109" s="53"/>
      <c r="J109" s="54"/>
      <c r="K109" s="71"/>
      <c r="L109" s="72"/>
      <c r="M109" s="72"/>
      <c r="N109" s="72"/>
      <c r="O109" s="72"/>
      <c r="P109" s="71"/>
      <c r="Q109" s="72"/>
      <c r="R109" s="73"/>
      <c r="S109" s="72"/>
      <c r="T109" s="72"/>
      <c r="U109" s="72"/>
      <c r="V109" s="59"/>
    </row>
    <row r="110" spans="2:22" ht="3.75" customHeight="1" x14ac:dyDescent="0.25">
      <c r="B110" s="7"/>
      <c r="C110" s="26"/>
      <c r="D110" s="36"/>
      <c r="E110" s="36"/>
      <c r="F110" s="36"/>
      <c r="G110" s="36"/>
      <c r="H110" s="36"/>
      <c r="I110" s="13"/>
      <c r="J110" s="13"/>
      <c r="K110" s="15"/>
      <c r="L110" s="46"/>
      <c r="M110" s="46"/>
      <c r="N110" s="46"/>
      <c r="O110" s="46"/>
      <c r="P110" s="15"/>
      <c r="Q110" s="46"/>
      <c r="R110" s="32"/>
      <c r="S110" s="46"/>
      <c r="T110" s="46"/>
      <c r="U110" s="46"/>
      <c r="V110" s="24"/>
    </row>
    <row r="111" spans="2:22" ht="15.75" thickBot="1" x14ac:dyDescent="0.3">
      <c r="B111" s="7"/>
      <c r="C111" s="25" t="s">
        <v>77</v>
      </c>
      <c r="D111" s="25"/>
      <c r="E111" s="25"/>
      <c r="F111" s="25"/>
      <c r="G111" s="25"/>
      <c r="H111" s="26"/>
      <c r="I111" s="26"/>
      <c r="J111" s="26"/>
      <c r="K111" s="26"/>
      <c r="L111" s="46"/>
      <c r="M111" s="46"/>
      <c r="N111" s="46"/>
      <c r="O111" s="46"/>
      <c r="P111" s="9"/>
      <c r="Q111" s="46"/>
      <c r="R111" s="32"/>
      <c r="S111" s="46"/>
      <c r="T111" s="46"/>
      <c r="U111" s="46"/>
      <c r="V111" s="24"/>
    </row>
    <row r="112" spans="2:22" x14ac:dyDescent="0.25">
      <c r="B112" s="7"/>
      <c r="C112" s="9"/>
      <c r="D112" s="47" t="s">
        <v>78</v>
      </c>
      <c r="E112" s="47"/>
      <c r="F112" s="47"/>
      <c r="G112" s="47"/>
      <c r="H112" s="47"/>
      <c r="I112" s="444" t="str">
        <f t="shared" ref="I112:I119" si="36">IFERROR(J112/J$121," ")</f>
        <v xml:space="preserve"> </v>
      </c>
      <c r="J112" s="445"/>
      <c r="K112" s="466">
        <f t="shared" ref="K112:K118" si="37">SUM(L112:Q112)</f>
        <v>0</v>
      </c>
      <c r="L112" s="447"/>
      <c r="M112" s="467"/>
      <c r="N112" s="467"/>
      <c r="O112" s="467"/>
      <c r="P112" s="467"/>
      <c r="Q112" s="467"/>
      <c r="R112" s="30"/>
      <c r="S112" s="468">
        <f t="shared" ref="S112:S118" si="38">SUM(T112:U112)</f>
        <v>0</v>
      </c>
      <c r="T112" s="447"/>
      <c r="U112" s="451"/>
      <c r="V112" s="24"/>
    </row>
    <row r="113" spans="2:22" x14ac:dyDescent="0.25">
      <c r="B113" s="7"/>
      <c r="C113" s="9"/>
      <c r="D113" s="33" t="s">
        <v>79</v>
      </c>
      <c r="E113" s="33"/>
      <c r="F113" s="33"/>
      <c r="G113" s="33"/>
      <c r="H113" s="33"/>
      <c r="I113" s="452" t="str">
        <f t="shared" si="36"/>
        <v xml:space="preserve"> </v>
      </c>
      <c r="J113" s="453"/>
      <c r="K113" s="481">
        <f t="shared" si="37"/>
        <v>0</v>
      </c>
      <c r="L113" s="455"/>
      <c r="M113" s="470"/>
      <c r="N113" s="470"/>
      <c r="O113" s="470"/>
      <c r="P113" s="470"/>
      <c r="Q113" s="470"/>
      <c r="R113" s="32"/>
      <c r="S113" s="482">
        <f t="shared" si="38"/>
        <v>0</v>
      </c>
      <c r="T113" s="455"/>
      <c r="U113" s="458"/>
      <c r="V113" s="24"/>
    </row>
    <row r="114" spans="2:22" x14ac:dyDescent="0.25">
      <c r="B114" s="7"/>
      <c r="C114" s="15"/>
      <c r="D114" s="33" t="s">
        <v>80</v>
      </c>
      <c r="E114" s="33"/>
      <c r="F114" s="33"/>
      <c r="G114" s="33"/>
      <c r="H114" s="33"/>
      <c r="I114" s="452" t="str">
        <f t="shared" si="36"/>
        <v xml:space="preserve"> </v>
      </c>
      <c r="J114" s="453"/>
      <c r="K114" s="481">
        <f t="shared" si="37"/>
        <v>0</v>
      </c>
      <c r="L114" s="455"/>
      <c r="M114" s="470"/>
      <c r="N114" s="470"/>
      <c r="O114" s="470"/>
      <c r="P114" s="470"/>
      <c r="Q114" s="470"/>
      <c r="R114" s="32"/>
      <c r="S114" s="482">
        <f t="shared" si="38"/>
        <v>0</v>
      </c>
      <c r="T114" s="455"/>
      <c r="U114" s="458"/>
      <c r="V114" s="24"/>
    </row>
    <row r="115" spans="2:22" x14ac:dyDescent="0.25">
      <c r="B115" s="7"/>
      <c r="C115" s="15"/>
      <c r="D115" s="33" t="s">
        <v>81</v>
      </c>
      <c r="E115" s="33"/>
      <c r="F115" s="33"/>
      <c r="G115" s="33"/>
      <c r="H115" s="33"/>
      <c r="I115" s="452" t="str">
        <f>IFERROR(J115/J$121," ")</f>
        <v xml:space="preserve"> </v>
      </c>
      <c r="J115" s="453"/>
      <c r="K115" s="481">
        <f t="shared" si="37"/>
        <v>0</v>
      </c>
      <c r="L115" s="455"/>
      <c r="M115" s="470"/>
      <c r="N115" s="470"/>
      <c r="O115" s="470"/>
      <c r="P115" s="470"/>
      <c r="Q115" s="470"/>
      <c r="R115" s="32"/>
      <c r="S115" s="482">
        <f t="shared" si="38"/>
        <v>0</v>
      </c>
      <c r="T115" s="455"/>
      <c r="U115" s="458"/>
      <c r="V115" s="24"/>
    </row>
    <row r="116" spans="2:22" x14ac:dyDescent="0.25">
      <c r="B116" s="7"/>
      <c r="C116" s="15"/>
      <c r="D116" s="33" t="s">
        <v>82</v>
      </c>
      <c r="E116" s="33"/>
      <c r="F116" s="33"/>
      <c r="G116" s="33"/>
      <c r="H116" s="33"/>
      <c r="I116" s="452" t="str">
        <f t="shared" si="36"/>
        <v xml:space="preserve"> </v>
      </c>
      <c r="J116" s="453"/>
      <c r="K116" s="481">
        <f t="shared" si="37"/>
        <v>0</v>
      </c>
      <c r="L116" s="455"/>
      <c r="M116" s="470"/>
      <c r="N116" s="470"/>
      <c r="O116" s="470"/>
      <c r="P116" s="470"/>
      <c r="Q116" s="470"/>
      <c r="R116" s="32"/>
      <c r="S116" s="482">
        <f t="shared" si="38"/>
        <v>0</v>
      </c>
      <c r="T116" s="455"/>
      <c r="U116" s="458"/>
      <c r="V116" s="24"/>
    </row>
    <row r="117" spans="2:22" x14ac:dyDescent="0.25">
      <c r="B117" s="7"/>
      <c r="C117" s="15"/>
      <c r="D117" s="33" t="s">
        <v>83</v>
      </c>
      <c r="E117" s="33"/>
      <c r="F117" s="33"/>
      <c r="G117" s="33"/>
      <c r="H117" s="33"/>
      <c r="I117" s="452" t="str">
        <f t="shared" si="36"/>
        <v xml:space="preserve"> </v>
      </c>
      <c r="J117" s="453"/>
      <c r="K117" s="481">
        <f t="shared" si="37"/>
        <v>0</v>
      </c>
      <c r="L117" s="455"/>
      <c r="M117" s="470"/>
      <c r="N117" s="470"/>
      <c r="O117" s="470"/>
      <c r="P117" s="470"/>
      <c r="Q117" s="470"/>
      <c r="R117" s="32"/>
      <c r="S117" s="482">
        <f t="shared" si="38"/>
        <v>0</v>
      </c>
      <c r="T117" s="455"/>
      <c r="U117" s="458"/>
      <c r="V117" s="24"/>
    </row>
    <row r="118" spans="2:22" x14ac:dyDescent="0.25">
      <c r="B118" s="7"/>
      <c r="C118" s="15"/>
      <c r="D118" s="33" t="s">
        <v>84</v>
      </c>
      <c r="E118" s="33"/>
      <c r="F118" s="33"/>
      <c r="G118" s="33"/>
      <c r="H118" s="33"/>
      <c r="I118" s="483" t="str">
        <f t="shared" si="36"/>
        <v xml:space="preserve"> </v>
      </c>
      <c r="J118" s="460"/>
      <c r="K118" s="484">
        <f t="shared" si="37"/>
        <v>0</v>
      </c>
      <c r="L118" s="472"/>
      <c r="M118" s="473"/>
      <c r="N118" s="473"/>
      <c r="O118" s="473"/>
      <c r="P118" s="473"/>
      <c r="Q118" s="473"/>
      <c r="R118" s="32"/>
      <c r="S118" s="485">
        <f t="shared" si="38"/>
        <v>0</v>
      </c>
      <c r="T118" s="472"/>
      <c r="U118" s="475"/>
      <c r="V118" s="24"/>
    </row>
    <row r="119" spans="2:22" ht="15.75" thickBot="1" x14ac:dyDescent="0.3">
      <c r="B119" s="7"/>
      <c r="C119" s="15"/>
      <c r="D119" s="33"/>
      <c r="E119" s="33"/>
      <c r="F119" s="33"/>
      <c r="G119" s="36" t="s">
        <v>15</v>
      </c>
      <c r="H119" s="36"/>
      <c r="I119" s="37" t="str">
        <f t="shared" si="36"/>
        <v xml:space="preserve"> </v>
      </c>
      <c r="J119" s="38">
        <f>SUM(J112:J118)</f>
        <v>0</v>
      </c>
      <c r="K119" s="39">
        <f>SUM(K112:K118)</f>
        <v>0</v>
      </c>
      <c r="L119" s="40">
        <f>SUM(L112:L118)</f>
        <v>0</v>
      </c>
      <c r="M119" s="41">
        <f t="shared" ref="M119:Q119" si="39">SUM(M112:M118)</f>
        <v>0</v>
      </c>
      <c r="N119" s="41">
        <f t="shared" si="39"/>
        <v>0</v>
      </c>
      <c r="O119" s="41">
        <f t="shared" si="39"/>
        <v>0</v>
      </c>
      <c r="P119" s="41">
        <f t="shared" si="39"/>
        <v>0</v>
      </c>
      <c r="Q119" s="41">
        <f t="shared" si="39"/>
        <v>0</v>
      </c>
      <c r="R119" s="42"/>
      <c r="S119" s="486">
        <f>SUM(S112:S118)</f>
        <v>0</v>
      </c>
      <c r="T119" s="487">
        <f t="shared" ref="T119:U119" si="40">SUM(T112:T118)</f>
        <v>0</v>
      </c>
      <c r="U119" s="488">
        <f t="shared" si="40"/>
        <v>0</v>
      </c>
      <c r="V119" s="24"/>
    </row>
    <row r="120" spans="2:22" ht="7.5" customHeight="1" thickBot="1" x14ac:dyDescent="0.3">
      <c r="B120" s="7"/>
      <c r="C120" s="34"/>
      <c r="D120" s="33"/>
      <c r="E120" s="33"/>
      <c r="F120" s="33"/>
      <c r="G120" s="33"/>
      <c r="H120" s="33"/>
      <c r="I120" s="15"/>
      <c r="J120" s="74"/>
      <c r="K120" s="15"/>
      <c r="L120" s="74"/>
      <c r="M120" s="74"/>
      <c r="N120" s="74"/>
      <c r="O120" s="74"/>
      <c r="P120" s="15"/>
      <c r="Q120" s="74"/>
      <c r="R120" s="32"/>
      <c r="S120" s="74"/>
      <c r="T120" s="74"/>
      <c r="U120" s="74"/>
      <c r="V120" s="24"/>
    </row>
    <row r="121" spans="2:22" ht="15.75" thickBot="1" x14ac:dyDescent="0.3">
      <c r="B121" s="7"/>
      <c r="C121" s="75" t="s">
        <v>85</v>
      </c>
      <c r="D121" s="76"/>
      <c r="E121" s="76"/>
      <c r="F121" s="76"/>
      <c r="G121" s="76"/>
      <c r="H121" s="76"/>
      <c r="I121" s="77"/>
      <c r="J121" s="78">
        <f>J29+J48+J64+J69+J77+J88+J94+J108+J119</f>
        <v>0</v>
      </c>
      <c r="K121" s="79">
        <f>K29+K48+K64+K69+K77+K88+K94+K108+K119</f>
        <v>0</v>
      </c>
      <c r="L121" s="80"/>
      <c r="M121" s="80"/>
      <c r="N121" s="80"/>
      <c r="O121" s="80"/>
      <c r="P121" s="80"/>
      <c r="Q121" s="80"/>
      <c r="R121" s="30"/>
      <c r="S121" s="81">
        <f>S29+S48+S64+S69+S77+S88+S94+S108+S119</f>
        <v>0</v>
      </c>
      <c r="T121" s="80"/>
      <c r="U121" s="82"/>
      <c r="V121" s="24"/>
    </row>
    <row r="122" spans="2:22" ht="15.75" thickBot="1" x14ac:dyDescent="0.3">
      <c r="B122" s="7"/>
      <c r="C122" s="83" t="s">
        <v>86</v>
      </c>
      <c r="D122" s="84"/>
      <c r="E122" s="84"/>
      <c r="F122" s="84"/>
      <c r="G122" s="84"/>
      <c r="H122" s="84"/>
      <c r="I122" s="489"/>
      <c r="J122" s="85">
        <f>(K122+S122)</f>
        <v>0</v>
      </c>
      <c r="K122" s="39">
        <f>SUM(L122:Q122)</f>
        <v>0</v>
      </c>
      <c r="L122" s="86">
        <f t="shared" ref="L122:Q122" si="41">L29+L48+L64+L69+L77+L88+L94+L108+L119</f>
        <v>0</v>
      </c>
      <c r="M122" s="87">
        <f t="shared" si="41"/>
        <v>0</v>
      </c>
      <c r="N122" s="87">
        <f t="shared" si="41"/>
        <v>0</v>
      </c>
      <c r="O122" s="87">
        <f t="shared" si="41"/>
        <v>0</v>
      </c>
      <c r="P122" s="87">
        <f t="shared" si="41"/>
        <v>0</v>
      </c>
      <c r="Q122" s="87">
        <f t="shared" si="41"/>
        <v>0</v>
      </c>
      <c r="R122" s="88"/>
      <c r="S122" s="43">
        <f>SUM(T122:U122)</f>
        <v>0</v>
      </c>
      <c r="T122" s="86">
        <f>T29+T48+T64+T69+T77+T88+T94+T108+T119</f>
        <v>0</v>
      </c>
      <c r="U122" s="89">
        <f>U29+U48+U64+U69+U77+U88+U94+U108+U119</f>
        <v>0</v>
      </c>
      <c r="V122" s="24"/>
    </row>
    <row r="123" spans="2:22" x14ac:dyDescent="0.25">
      <c r="B123" s="7"/>
      <c r="C123" s="90"/>
      <c r="D123" s="90"/>
      <c r="E123" s="90"/>
      <c r="F123" s="90"/>
      <c r="G123" s="90"/>
      <c r="H123" s="90"/>
      <c r="I123" s="91"/>
      <c r="J123" s="92"/>
      <c r="K123" s="11"/>
      <c r="L123" s="46"/>
      <c r="M123" s="46"/>
      <c r="N123" s="46"/>
      <c r="O123" s="46"/>
      <c r="P123" s="46"/>
      <c r="Q123" s="46"/>
      <c r="R123" s="93"/>
      <c r="S123" s="46"/>
      <c r="T123" s="46"/>
      <c r="U123" s="46"/>
      <c r="V123" s="24"/>
    </row>
    <row r="124" spans="2:22" ht="9" customHeight="1" thickBot="1" x14ac:dyDescent="0.3">
      <c r="B124" s="51"/>
      <c r="C124" s="94"/>
      <c r="D124" s="94"/>
      <c r="E124" s="94"/>
      <c r="F124" s="94"/>
      <c r="G124" s="94"/>
      <c r="H124" s="94"/>
      <c r="I124" s="94"/>
      <c r="J124" s="95" t="s">
        <v>87</v>
      </c>
      <c r="K124" s="94"/>
      <c r="L124" s="94"/>
      <c r="M124" s="94"/>
      <c r="N124" s="94"/>
      <c r="O124" s="94"/>
      <c r="P124" s="94"/>
      <c r="Q124" s="94"/>
      <c r="R124" s="94"/>
      <c r="S124" s="94"/>
      <c r="T124" s="94"/>
      <c r="U124" s="94"/>
      <c r="V124" s="96"/>
    </row>
    <row r="127" spans="2:22" x14ac:dyDescent="0.25">
      <c r="J127" s="490"/>
    </row>
    <row r="128" spans="2:22" x14ac:dyDescent="0.25">
      <c r="J128" s="491"/>
    </row>
  </sheetData>
  <sheetProtection formatCells="0" formatColumns="0" formatRows="0"/>
  <mergeCells count="25">
    <mergeCell ref="L20:L21"/>
    <mergeCell ref="M20:M21"/>
    <mergeCell ref="Q14:U14"/>
    <mergeCell ref="Q15:U15"/>
    <mergeCell ref="Q16:U16"/>
    <mergeCell ref="Q12:U12"/>
    <mergeCell ref="C14:J14"/>
    <mergeCell ref="C16:J16"/>
    <mergeCell ref="N20:N21"/>
    <mergeCell ref="O20:O21"/>
    <mergeCell ref="P20:P21"/>
    <mergeCell ref="Q20:Q21"/>
    <mergeCell ref="T20:T21"/>
    <mergeCell ref="U20:U21"/>
    <mergeCell ref="I18:I21"/>
    <mergeCell ref="J18:J21"/>
    <mergeCell ref="K18:Q18"/>
    <mergeCell ref="S18:U18"/>
    <mergeCell ref="K19:K21"/>
    <mergeCell ref="S19:S21"/>
    <mergeCell ref="E28:G28"/>
    <mergeCell ref="E47:G47"/>
    <mergeCell ref="E63:G63"/>
    <mergeCell ref="E87:G87"/>
    <mergeCell ref="E93:G93"/>
  </mergeCells>
  <conditionalFormatting sqref="J23">
    <cfRule type="expression" dxfId="39" priority="26">
      <formula>J23&lt;&gt;(K23+S23)</formula>
    </cfRule>
  </conditionalFormatting>
  <conditionalFormatting sqref="J28">
    <cfRule type="expression" dxfId="38" priority="25">
      <formula>J28&lt;&gt;(K28+S28)</formula>
    </cfRule>
  </conditionalFormatting>
  <conditionalFormatting sqref="J24:J27">
    <cfRule type="expression" dxfId="37" priority="24">
      <formula>J24&lt;&gt;(K24+S24)</formula>
    </cfRule>
  </conditionalFormatting>
  <conditionalFormatting sqref="J32">
    <cfRule type="expression" dxfId="36" priority="23">
      <formula>J32&lt;&gt;(K32+S32)</formula>
    </cfRule>
  </conditionalFormatting>
  <conditionalFormatting sqref="J51">
    <cfRule type="expression" dxfId="35" priority="22">
      <formula>J51&lt;&gt;(K51+S51)</formula>
    </cfRule>
  </conditionalFormatting>
  <conditionalFormatting sqref="J67">
    <cfRule type="expression" dxfId="34" priority="21">
      <formula>J67&lt;&gt;(K67+S67)</formula>
    </cfRule>
  </conditionalFormatting>
  <conditionalFormatting sqref="J72">
    <cfRule type="expression" dxfId="33" priority="20">
      <formula>J72&lt;&gt;(K72+S72)</formula>
    </cfRule>
  </conditionalFormatting>
  <conditionalFormatting sqref="J80">
    <cfRule type="expression" dxfId="32" priority="19">
      <formula>J80&lt;&gt;(K80+S80)</formula>
    </cfRule>
  </conditionalFormatting>
  <conditionalFormatting sqref="J91">
    <cfRule type="expression" dxfId="31" priority="18">
      <formula>J91&lt;&gt;(K91+S91)</formula>
    </cfRule>
  </conditionalFormatting>
  <conditionalFormatting sqref="J97">
    <cfRule type="expression" dxfId="30" priority="17">
      <formula>J97&lt;&gt;(K97+S97)</formula>
    </cfRule>
  </conditionalFormatting>
  <conditionalFormatting sqref="J112">
    <cfRule type="expression" dxfId="29" priority="16">
      <formula>J112&lt;&gt;(K112+S112)</formula>
    </cfRule>
  </conditionalFormatting>
  <conditionalFormatting sqref="J47">
    <cfRule type="expression" dxfId="28" priority="15">
      <formula>J47&lt;&gt;(K47+S47)</formula>
    </cfRule>
  </conditionalFormatting>
  <conditionalFormatting sqref="J63">
    <cfRule type="expression" dxfId="27" priority="14">
      <formula>J63&lt;&gt;(K63+S63)</formula>
    </cfRule>
  </conditionalFormatting>
  <conditionalFormatting sqref="J68">
    <cfRule type="expression" dxfId="26" priority="13">
      <formula>J68&lt;&gt;(K68+S68)</formula>
    </cfRule>
  </conditionalFormatting>
  <conditionalFormatting sqref="J76">
    <cfRule type="expression" dxfId="25" priority="12">
      <formula>J76&lt;&gt;(K76+S76)</formula>
    </cfRule>
  </conditionalFormatting>
  <conditionalFormatting sqref="J87">
    <cfRule type="expression" dxfId="24" priority="11">
      <formula>J87&lt;&gt;(K87+S87)</formula>
    </cfRule>
  </conditionalFormatting>
  <conditionalFormatting sqref="J93">
    <cfRule type="expression" dxfId="23" priority="10">
      <formula>J93&lt;&gt;(K93+S93)</formula>
    </cfRule>
  </conditionalFormatting>
  <conditionalFormatting sqref="J107">
    <cfRule type="expression" dxfId="22" priority="9">
      <formula>J107&lt;&gt;(K107+S107)</formula>
    </cfRule>
  </conditionalFormatting>
  <conditionalFormatting sqref="J118">
    <cfRule type="expression" dxfId="21" priority="8">
      <formula>J118&lt;&gt;(K118+S118)</formula>
    </cfRule>
  </conditionalFormatting>
  <conditionalFormatting sqref="J33:J46">
    <cfRule type="expression" dxfId="20" priority="7">
      <formula>J33&lt;&gt;(K33+S33)</formula>
    </cfRule>
  </conditionalFormatting>
  <conditionalFormatting sqref="J52:J62">
    <cfRule type="expression" dxfId="19" priority="6">
      <formula>J52&lt;&gt;(K52+S52)</formula>
    </cfRule>
  </conditionalFormatting>
  <conditionalFormatting sqref="J73:J75">
    <cfRule type="expression" dxfId="18" priority="5">
      <formula>J73&lt;&gt;(K73+S73)</formula>
    </cfRule>
  </conditionalFormatting>
  <conditionalFormatting sqref="J81:J86">
    <cfRule type="expression" dxfId="17" priority="4">
      <formula>J81&lt;&gt;(K81+S81)</formula>
    </cfRule>
  </conditionalFormatting>
  <conditionalFormatting sqref="J92">
    <cfRule type="expression" dxfId="16" priority="3">
      <formula>J92&lt;&gt;(K92+S92)</formula>
    </cfRule>
  </conditionalFormatting>
  <conditionalFormatting sqref="J98:J106">
    <cfRule type="expression" dxfId="15" priority="2">
      <formula>J98&lt;&gt;(K98+S98)</formula>
    </cfRule>
  </conditionalFormatting>
  <conditionalFormatting sqref="J113:J117">
    <cfRule type="expression" dxfId="14" priority="1">
      <formula>J113&lt;&gt;(K113+S113)</formula>
    </cfRule>
  </conditionalFormatting>
  <conditionalFormatting sqref="J122">
    <cfRule type="expression" dxfId="13" priority="27">
      <formula>$J$122&lt;&gt;(#REF!+#REF!)</formula>
    </cfRule>
  </conditionalFormatting>
  <dataValidations count="2">
    <dataValidation allowBlank="1" showInputMessage="1" showErrorMessage="1" promptTitle="Rehab Contingency %" prompt="Defined as Rehab Contingency divided by the sum of Rehab, Contractor Profit, Contractor Overhead, and Bond Premium amounts_x000a__x000a_% =J27 / (J23+J24+J25+J34)" sqref="G38"/>
    <dataValidation allowBlank="1" showInputMessage="1" showErrorMessage="1" promptTitle="New Construction Contingency %" prompt="Defined as New Construction Contingency divided by the sum of New Building, Contractor Profit, Contractor Overhead, and Bond Premium amounts _x000a__x000a_% = J26 / (J22+J24+J25+J34))" sqref="G37"/>
  </dataValidations>
  <pageMargins left="0.25" right="0.25" top="0.75" bottom="0.75" header="0.3" footer="0.3"/>
  <pageSetup scale="82" fitToHeight="4" orientation="landscape" r:id="rId1"/>
  <headerFooter>
    <oddFooter>&amp;LForm 6A
Development Budgets&amp;CCFA Forms&amp;REdition: 2016
Version: 1.0</oddFooter>
  </headerFooter>
  <rowBreaks count="3" manualBreakCount="3">
    <brk id="49" min="1" max="21" man="1"/>
    <brk id="78" min="1" max="21" man="1"/>
    <brk id="109" min="1" max="21"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L104"/>
  <sheetViews>
    <sheetView showGridLines="0" zoomScaleNormal="100" workbookViewId="0">
      <selection activeCell="N15" sqref="N15"/>
    </sheetView>
  </sheetViews>
  <sheetFormatPr defaultRowHeight="15" x14ac:dyDescent="0.25"/>
  <cols>
    <col min="1" max="2" width="1.7109375" style="1" customWidth="1"/>
    <col min="3" max="3" width="2.85546875" style="1" customWidth="1"/>
    <col min="4" max="4" width="5.7109375" style="1" customWidth="1"/>
    <col min="5" max="5" width="8.5703125" style="1" customWidth="1"/>
    <col min="6" max="6" width="12.85546875" style="1" customWidth="1"/>
    <col min="7" max="7" width="10.7109375" style="1" customWidth="1"/>
    <col min="8" max="8" width="1.42578125" style="1" customWidth="1"/>
    <col min="9" max="9" width="11.42578125" style="1" customWidth="1"/>
    <col min="10" max="10" width="19.28515625" style="1" customWidth="1"/>
    <col min="11" max="11" width="40.7109375" style="1" customWidth="1"/>
    <col min="12" max="12" width="1.7109375" style="1" customWidth="1"/>
    <col min="13" max="16384" width="9.140625" style="1"/>
  </cols>
  <sheetData>
    <row r="5" spans="2:12" ht="8.25" customHeight="1" thickBot="1" x14ac:dyDescent="0.3"/>
    <row r="6" spans="2:12" ht="9" customHeight="1" thickBot="1" x14ac:dyDescent="0.3">
      <c r="B6" s="97"/>
      <c r="C6" s="98"/>
      <c r="D6" s="98"/>
      <c r="E6" s="98"/>
      <c r="F6" s="98"/>
      <c r="G6" s="98"/>
      <c r="H6" s="98"/>
      <c r="I6" s="98"/>
      <c r="J6" s="98"/>
      <c r="K6" s="98"/>
      <c r="L6" s="99"/>
    </row>
    <row r="7" spans="2:12" ht="19.5" thickBot="1" x14ac:dyDescent="0.35">
      <c r="B7" s="100"/>
      <c r="C7" s="344" t="s">
        <v>96</v>
      </c>
      <c r="D7" s="344"/>
      <c r="E7" s="344"/>
      <c r="F7" s="344"/>
      <c r="G7" s="344"/>
      <c r="H7" s="344"/>
      <c r="I7" s="344"/>
      <c r="J7" s="344"/>
      <c r="K7" s="439" t="str">
        <f>IF('1-U'!I5="","Enter Date on Form 1-U",(CONCATENATE("Current As of ",(TEXT('1-U'!I5,"mm/dd/yyyy")))))</f>
        <v>Enter Date on Form 1-U</v>
      </c>
      <c r="L7" s="101"/>
    </row>
    <row r="8" spans="2:12" x14ac:dyDescent="0.25">
      <c r="B8" s="100"/>
      <c r="C8" s="102"/>
      <c r="D8" s="102"/>
      <c r="E8" s="102"/>
      <c r="F8" s="102"/>
      <c r="G8" s="102"/>
      <c r="H8" s="102"/>
      <c r="I8" s="102"/>
      <c r="J8" s="102"/>
      <c r="K8" s="102"/>
      <c r="L8" s="101"/>
    </row>
    <row r="9" spans="2:12" ht="15.75" thickBot="1" x14ac:dyDescent="0.3">
      <c r="B9" s="100"/>
      <c r="C9" s="440" t="str">
        <f>IF('1-U'!E9="","Enter Project Sponsor Name on Form 1-U",(CONCATENATE("Sponsor Name: ",'1-U'!E9)))</f>
        <v>Enter Project Sponsor Name on Form 1-U</v>
      </c>
      <c r="D9" s="440"/>
      <c r="E9" s="440"/>
      <c r="F9" s="440"/>
      <c r="G9" s="440"/>
      <c r="H9" s="440"/>
      <c r="I9" s="440"/>
      <c r="J9" s="417"/>
      <c r="K9" s="787" t="str">
        <f>IF('1-U'!E13="","Enter Site Name/ID on Form 1-U",(CONCATENATE("Site Name/ID: ",'1-U'!E13)))</f>
        <v>Enter Site Name/ID on Form 1-U</v>
      </c>
      <c r="L9" s="101"/>
    </row>
    <row r="10" spans="2:12" ht="3.75" customHeight="1" x14ac:dyDescent="0.25">
      <c r="B10" s="100"/>
      <c r="C10" s="102"/>
      <c r="D10" s="102"/>
      <c r="E10" s="102"/>
      <c r="F10" s="102"/>
      <c r="G10" s="102"/>
      <c r="H10" s="102"/>
      <c r="I10" s="102"/>
      <c r="J10" s="106"/>
      <c r="K10" s="102"/>
      <c r="L10" s="101"/>
    </row>
    <row r="11" spans="2:12" ht="15.75" thickBot="1" x14ac:dyDescent="0.3">
      <c r="B11" s="100"/>
      <c r="C11" s="440" t="str">
        <f>IF('1-U'!E7="","Enter Project Name on Form 1",(CONCATENATE("Project Name: ",'1-U'!E7)))</f>
        <v>Enter Project Name on Form 1</v>
      </c>
      <c r="D11" s="440"/>
      <c r="E11" s="440"/>
      <c r="F11" s="440"/>
      <c r="G11" s="440"/>
      <c r="H11" s="440"/>
      <c r="I11" s="440"/>
      <c r="J11" s="417"/>
      <c r="K11" s="787" t="str">
        <f>IF('1-U'!E11="","Enter Contract Number on Form 1",(CONCATENATE("Contract Number: ",'1-U'!E11)))</f>
        <v>Enter Contract Number on Form 1</v>
      </c>
      <c r="L11" s="101"/>
    </row>
    <row r="12" spans="2:12" ht="7.5" customHeight="1" thickBot="1" x14ac:dyDescent="0.3">
      <c r="B12" s="105"/>
      <c r="C12" s="106"/>
      <c r="D12" s="106"/>
      <c r="E12" s="106"/>
      <c r="F12" s="106"/>
      <c r="G12" s="106"/>
      <c r="H12" s="106"/>
      <c r="I12" s="106"/>
      <c r="J12" s="106"/>
      <c r="K12" s="13"/>
      <c r="L12" s="101"/>
    </row>
    <row r="13" spans="2:12" x14ac:dyDescent="0.25">
      <c r="B13" s="105"/>
      <c r="C13" s="9"/>
      <c r="D13" s="9"/>
      <c r="E13" s="9"/>
      <c r="F13" s="9"/>
      <c r="G13" s="9"/>
      <c r="H13" s="9"/>
      <c r="I13" s="530" t="s">
        <v>88</v>
      </c>
      <c r="J13" s="531"/>
      <c r="K13" s="532"/>
      <c r="L13" s="101"/>
    </row>
    <row r="14" spans="2:12" ht="37.5" customHeight="1" thickBot="1" x14ac:dyDescent="0.3">
      <c r="B14" s="105"/>
      <c r="C14" s="107"/>
      <c r="D14" s="15"/>
      <c r="E14" s="15"/>
      <c r="F14" s="108"/>
      <c r="G14" s="108"/>
      <c r="H14" s="108"/>
      <c r="I14" s="109" t="s">
        <v>89</v>
      </c>
      <c r="J14" s="533" t="s">
        <v>90</v>
      </c>
      <c r="K14" s="534"/>
      <c r="L14" s="101"/>
    </row>
    <row r="15" spans="2:12" ht="15.75" thickBot="1" x14ac:dyDescent="0.3">
      <c r="B15" s="105"/>
      <c r="C15" s="110" t="s">
        <v>8</v>
      </c>
      <c r="D15" s="111"/>
      <c r="E15" s="111"/>
      <c r="F15" s="112"/>
      <c r="G15" s="112"/>
      <c r="H15" s="112"/>
      <c r="I15" s="113"/>
      <c r="J15" s="113"/>
      <c r="K15" s="102"/>
      <c r="L15" s="101"/>
    </row>
    <row r="16" spans="2:12" x14ac:dyDescent="0.25">
      <c r="B16" s="105"/>
      <c r="C16" s="13"/>
      <c r="D16" s="29" t="s">
        <v>9</v>
      </c>
      <c r="E16" s="29"/>
      <c r="F16" s="29"/>
      <c r="G16" s="29"/>
      <c r="H16" s="114"/>
      <c r="I16" s="136">
        <f>'6A-U'!$K23</f>
        <v>0</v>
      </c>
      <c r="J16" s="528"/>
      <c r="K16" s="529"/>
      <c r="L16" s="101"/>
    </row>
    <row r="17" spans="2:12" x14ac:dyDescent="0.25">
      <c r="B17" s="105"/>
      <c r="C17" s="13"/>
      <c r="D17" s="31" t="s">
        <v>10</v>
      </c>
      <c r="E17" s="31"/>
      <c r="F17" s="31"/>
      <c r="G17" s="31"/>
      <c r="H17" s="115"/>
      <c r="I17" s="137">
        <f>'6A-U'!$K24</f>
        <v>0</v>
      </c>
      <c r="J17" s="524"/>
      <c r="K17" s="525"/>
      <c r="L17" s="101"/>
    </row>
    <row r="18" spans="2:12" x14ac:dyDescent="0.25">
      <c r="B18" s="105"/>
      <c r="C18" s="13"/>
      <c r="D18" s="31" t="s">
        <v>11</v>
      </c>
      <c r="E18" s="31"/>
      <c r="F18" s="31"/>
      <c r="G18" s="31"/>
      <c r="H18" s="115"/>
      <c r="I18" s="137">
        <f>'6A-U'!$K25</f>
        <v>0</v>
      </c>
      <c r="J18" s="524"/>
      <c r="K18" s="525"/>
      <c r="L18" s="101"/>
    </row>
    <row r="19" spans="2:12" x14ac:dyDescent="0.25">
      <c r="B19" s="105"/>
      <c r="C19" s="13"/>
      <c r="D19" s="31" t="s">
        <v>12</v>
      </c>
      <c r="E19" s="31"/>
      <c r="F19" s="31"/>
      <c r="G19" s="31"/>
      <c r="H19" s="115"/>
      <c r="I19" s="137">
        <f>'6A-U'!$K26</f>
        <v>0</v>
      </c>
      <c r="J19" s="524"/>
      <c r="K19" s="525"/>
      <c r="L19" s="101"/>
    </row>
    <row r="20" spans="2:12" x14ac:dyDescent="0.25">
      <c r="B20" s="105"/>
      <c r="C20" s="13"/>
      <c r="D20" s="31" t="s">
        <v>13</v>
      </c>
      <c r="E20" s="31"/>
      <c r="F20" s="31"/>
      <c r="G20" s="31"/>
      <c r="H20" s="115"/>
      <c r="I20" s="137">
        <f>'6A-U'!$K27</f>
        <v>0</v>
      </c>
      <c r="J20" s="524"/>
      <c r="K20" s="525"/>
      <c r="L20" s="101"/>
    </row>
    <row r="21" spans="2:12" ht="15.75" thickBot="1" x14ac:dyDescent="0.3">
      <c r="B21" s="105"/>
      <c r="C21" s="13"/>
      <c r="D21" s="31" t="s">
        <v>91</v>
      </c>
      <c r="E21" s="31"/>
      <c r="F21" s="31"/>
      <c r="G21" s="31"/>
      <c r="H21" s="115"/>
      <c r="I21" s="138">
        <f>'6A-U'!$K28</f>
        <v>0</v>
      </c>
      <c r="J21" s="526"/>
      <c r="K21" s="527"/>
      <c r="L21" s="101"/>
    </row>
    <row r="22" spans="2:12" ht="3.75" customHeight="1" x14ac:dyDescent="0.25">
      <c r="B22" s="105"/>
      <c r="C22" s="26"/>
      <c r="D22" s="36"/>
      <c r="E22" s="36"/>
      <c r="F22" s="33"/>
      <c r="G22" s="33"/>
      <c r="H22" s="33"/>
      <c r="I22" s="116"/>
      <c r="J22" s="116"/>
      <c r="K22" s="102"/>
      <c r="L22" s="101"/>
    </row>
    <row r="23" spans="2:12" ht="15.75" thickBot="1" x14ac:dyDescent="0.3">
      <c r="B23" s="105"/>
      <c r="C23" s="110" t="s">
        <v>16</v>
      </c>
      <c r="D23" s="111"/>
      <c r="E23" s="111"/>
      <c r="F23" s="112"/>
      <c r="G23" s="112"/>
      <c r="H23" s="112"/>
      <c r="I23" s="117"/>
      <c r="J23" s="117"/>
      <c r="K23" s="13"/>
      <c r="L23" s="101"/>
    </row>
    <row r="24" spans="2:12" x14ac:dyDescent="0.25">
      <c r="B24" s="105"/>
      <c r="C24" s="13"/>
      <c r="D24" s="29" t="s">
        <v>17</v>
      </c>
      <c r="E24" s="29"/>
      <c r="F24" s="29"/>
      <c r="G24" s="29"/>
      <c r="H24" s="114"/>
      <c r="I24" s="136">
        <f>'6A-U'!$K32</f>
        <v>0</v>
      </c>
      <c r="J24" s="528"/>
      <c r="K24" s="529"/>
      <c r="L24" s="101"/>
    </row>
    <row r="25" spans="2:12" x14ac:dyDescent="0.25">
      <c r="B25" s="105"/>
      <c r="C25" s="13"/>
      <c r="D25" s="31" t="s">
        <v>18</v>
      </c>
      <c r="E25" s="31"/>
      <c r="F25" s="31"/>
      <c r="G25" s="31"/>
      <c r="H25" s="115"/>
      <c r="I25" s="137">
        <f>'6A-U'!$K33</f>
        <v>0</v>
      </c>
      <c r="J25" s="524"/>
      <c r="K25" s="525"/>
      <c r="L25" s="101"/>
    </row>
    <row r="26" spans="2:12" x14ac:dyDescent="0.25">
      <c r="B26" s="105"/>
      <c r="C26" s="13"/>
      <c r="D26" s="31" t="s">
        <v>19</v>
      </c>
      <c r="E26" s="31"/>
      <c r="F26" s="31"/>
      <c r="G26" s="31"/>
      <c r="H26" s="115"/>
      <c r="I26" s="137">
        <f>'6A-U'!$K34</f>
        <v>0</v>
      </c>
      <c r="J26" s="524"/>
      <c r="K26" s="525"/>
      <c r="L26" s="101"/>
    </row>
    <row r="27" spans="2:12" x14ac:dyDescent="0.25">
      <c r="B27" s="105"/>
      <c r="C27" s="13"/>
      <c r="D27" s="31" t="s">
        <v>20</v>
      </c>
      <c r="E27" s="31"/>
      <c r="F27" s="31"/>
      <c r="G27" s="31"/>
      <c r="H27" s="115"/>
      <c r="I27" s="137">
        <f>'6A-U'!$K35</f>
        <v>0</v>
      </c>
      <c r="J27" s="524"/>
      <c r="K27" s="525"/>
      <c r="L27" s="101"/>
    </row>
    <row r="28" spans="2:12" x14ac:dyDescent="0.25">
      <c r="B28" s="105"/>
      <c r="C28" s="13"/>
      <c r="D28" s="31" t="s">
        <v>21</v>
      </c>
      <c r="E28" s="31"/>
      <c r="F28" s="31"/>
      <c r="G28" s="31"/>
      <c r="H28" s="115"/>
      <c r="I28" s="137">
        <f>'6A-U'!$K36</f>
        <v>0</v>
      </c>
      <c r="J28" s="524"/>
      <c r="K28" s="525"/>
      <c r="L28" s="101"/>
    </row>
    <row r="29" spans="2:12" x14ac:dyDescent="0.25">
      <c r="B29" s="105"/>
      <c r="C29" s="13"/>
      <c r="D29" s="31" t="s">
        <v>92</v>
      </c>
      <c r="E29" s="31"/>
      <c r="F29" s="31"/>
      <c r="G29" s="31"/>
      <c r="H29" s="115"/>
      <c r="I29" s="137">
        <f>'6A-U'!$K37</f>
        <v>0</v>
      </c>
      <c r="J29" s="524"/>
      <c r="K29" s="525"/>
      <c r="L29" s="101"/>
    </row>
    <row r="30" spans="2:12" x14ac:dyDescent="0.25">
      <c r="B30" s="105"/>
      <c r="C30" s="13"/>
      <c r="D30" s="31" t="s">
        <v>23</v>
      </c>
      <c r="E30" s="31"/>
      <c r="F30" s="31"/>
      <c r="G30" s="31"/>
      <c r="H30" s="115"/>
      <c r="I30" s="137">
        <f>'6A-U'!$K38</f>
        <v>0</v>
      </c>
      <c r="J30" s="524"/>
      <c r="K30" s="525"/>
      <c r="L30" s="101"/>
    </row>
    <row r="31" spans="2:12" x14ac:dyDescent="0.25">
      <c r="B31" s="105"/>
      <c r="C31" s="13"/>
      <c r="D31" s="31" t="s">
        <v>24</v>
      </c>
      <c r="E31" s="31"/>
      <c r="F31" s="31"/>
      <c r="G31" s="31"/>
      <c r="H31" s="115"/>
      <c r="I31" s="137">
        <f>'6A-U'!$K39</f>
        <v>0</v>
      </c>
      <c r="J31" s="524"/>
      <c r="K31" s="525"/>
      <c r="L31" s="101"/>
    </row>
    <row r="32" spans="2:12" x14ac:dyDescent="0.25">
      <c r="B32" s="105"/>
      <c r="C32" s="13"/>
      <c r="D32" s="31" t="s">
        <v>25</v>
      </c>
      <c r="E32" s="31"/>
      <c r="F32" s="31"/>
      <c r="G32" s="31"/>
      <c r="H32" s="115"/>
      <c r="I32" s="137">
        <f>'6A-U'!$K40</f>
        <v>0</v>
      </c>
      <c r="J32" s="524"/>
      <c r="K32" s="525"/>
      <c r="L32" s="101"/>
    </row>
    <row r="33" spans="2:12" x14ac:dyDescent="0.25">
      <c r="B33" s="105"/>
      <c r="C33" s="13"/>
      <c r="D33" s="31" t="s">
        <v>26</v>
      </c>
      <c r="E33" s="31"/>
      <c r="F33" s="31"/>
      <c r="G33" s="31"/>
      <c r="H33" s="115"/>
      <c r="I33" s="137">
        <f>'6A-U'!$K41</f>
        <v>0</v>
      </c>
      <c r="J33" s="524"/>
      <c r="K33" s="525"/>
      <c r="L33" s="101"/>
    </row>
    <row r="34" spans="2:12" x14ac:dyDescent="0.25">
      <c r="B34" s="105"/>
      <c r="C34" s="13"/>
      <c r="D34" s="31" t="s">
        <v>27</v>
      </c>
      <c r="E34" s="31"/>
      <c r="F34" s="31"/>
      <c r="G34" s="31"/>
      <c r="H34" s="115"/>
      <c r="I34" s="137">
        <f>'6A-U'!$K42</f>
        <v>0</v>
      </c>
      <c r="J34" s="524"/>
      <c r="K34" s="525"/>
      <c r="L34" s="101"/>
    </row>
    <row r="35" spans="2:12" x14ac:dyDescent="0.25">
      <c r="B35" s="105"/>
      <c r="C35" s="13"/>
      <c r="D35" s="31" t="s">
        <v>28</v>
      </c>
      <c r="E35" s="31"/>
      <c r="F35" s="31"/>
      <c r="G35" s="31"/>
      <c r="H35" s="115"/>
      <c r="I35" s="137">
        <f>'6A-U'!$K43</f>
        <v>0</v>
      </c>
      <c r="J35" s="524"/>
      <c r="K35" s="525"/>
      <c r="L35" s="101"/>
    </row>
    <row r="36" spans="2:12" x14ac:dyDescent="0.25">
      <c r="B36" s="105"/>
      <c r="C36" s="13"/>
      <c r="D36" s="31" t="s">
        <v>29</v>
      </c>
      <c r="E36" s="31"/>
      <c r="F36" s="31"/>
      <c r="G36" s="31"/>
      <c r="H36" s="115"/>
      <c r="I36" s="137">
        <f>'6A-U'!$K44</f>
        <v>0</v>
      </c>
      <c r="J36" s="524"/>
      <c r="K36" s="525"/>
      <c r="L36" s="101"/>
    </row>
    <row r="37" spans="2:12" x14ac:dyDescent="0.25">
      <c r="B37" s="105"/>
      <c r="C37" s="13"/>
      <c r="D37" s="31" t="s">
        <v>30</v>
      </c>
      <c r="E37" s="31"/>
      <c r="F37" s="31"/>
      <c r="G37" s="31"/>
      <c r="H37" s="115"/>
      <c r="I37" s="137">
        <f>'6A-U'!$K45</f>
        <v>0</v>
      </c>
      <c r="J37" s="524"/>
      <c r="K37" s="525"/>
      <c r="L37" s="101"/>
    </row>
    <row r="38" spans="2:12" x14ac:dyDescent="0.25">
      <c r="B38" s="105"/>
      <c r="C38" s="13"/>
      <c r="D38" s="31" t="s">
        <v>31</v>
      </c>
      <c r="E38" s="31"/>
      <c r="F38" s="31"/>
      <c r="G38" s="31"/>
      <c r="H38" s="115"/>
      <c r="I38" s="137">
        <f>'6A-U'!$K46</f>
        <v>0</v>
      </c>
      <c r="J38" s="524"/>
      <c r="K38" s="525"/>
      <c r="L38" s="101"/>
    </row>
    <row r="39" spans="2:12" ht="15.75" thickBot="1" x14ac:dyDescent="0.3">
      <c r="B39" s="105"/>
      <c r="C39" s="13"/>
      <c r="D39" s="31" t="s">
        <v>93</v>
      </c>
      <c r="E39" s="31"/>
      <c r="F39" s="31"/>
      <c r="G39" s="31"/>
      <c r="H39" s="115"/>
      <c r="I39" s="138">
        <f>'6A-U'!$K47</f>
        <v>0</v>
      </c>
      <c r="J39" s="526"/>
      <c r="K39" s="527"/>
      <c r="L39" s="101"/>
    </row>
    <row r="40" spans="2:12" ht="3.75" customHeight="1" x14ac:dyDescent="0.25">
      <c r="B40" s="105"/>
      <c r="C40" s="26"/>
      <c r="D40" s="36"/>
      <c r="E40" s="36"/>
      <c r="F40" s="33"/>
      <c r="G40" s="33"/>
      <c r="H40" s="33"/>
      <c r="I40" s="116"/>
      <c r="J40" s="116"/>
      <c r="K40" s="102"/>
      <c r="L40" s="101"/>
    </row>
    <row r="41" spans="2:12" ht="15.75" thickBot="1" x14ac:dyDescent="0.3">
      <c r="B41" s="105"/>
      <c r="C41" s="110" t="s">
        <v>32</v>
      </c>
      <c r="D41" s="111"/>
      <c r="E41" s="111"/>
      <c r="F41" s="112"/>
      <c r="G41" s="112"/>
      <c r="H41" s="112"/>
      <c r="I41" s="116"/>
      <c r="J41" s="116"/>
      <c r="K41" s="13"/>
      <c r="L41" s="101"/>
    </row>
    <row r="42" spans="2:12" x14ac:dyDescent="0.25">
      <c r="B42" s="105"/>
      <c r="C42" s="13"/>
      <c r="D42" s="29" t="s">
        <v>33</v>
      </c>
      <c r="E42" s="29"/>
      <c r="F42" s="29"/>
      <c r="G42" s="29"/>
      <c r="H42" s="114"/>
      <c r="I42" s="136">
        <f>'6A-U'!$K51</f>
        <v>0</v>
      </c>
      <c r="J42" s="528"/>
      <c r="K42" s="529"/>
      <c r="L42" s="101"/>
    </row>
    <row r="43" spans="2:12" x14ac:dyDescent="0.25">
      <c r="B43" s="105"/>
      <c r="C43" s="13"/>
      <c r="D43" s="31" t="s">
        <v>34</v>
      </c>
      <c r="E43" s="31"/>
      <c r="F43" s="31"/>
      <c r="G43" s="31"/>
      <c r="H43" s="115"/>
      <c r="I43" s="137">
        <f>'6A-U'!$K52</f>
        <v>0</v>
      </c>
      <c r="J43" s="524"/>
      <c r="K43" s="525"/>
      <c r="L43" s="101"/>
    </row>
    <row r="44" spans="2:12" x14ac:dyDescent="0.25">
      <c r="B44" s="105"/>
      <c r="C44" s="13"/>
      <c r="D44" s="31" t="s">
        <v>35</v>
      </c>
      <c r="E44" s="31"/>
      <c r="F44" s="31"/>
      <c r="G44" s="31"/>
      <c r="H44" s="115"/>
      <c r="I44" s="137">
        <f>'6A-U'!$K53</f>
        <v>0</v>
      </c>
      <c r="J44" s="524"/>
      <c r="K44" s="525"/>
      <c r="L44" s="101"/>
    </row>
    <row r="45" spans="2:12" x14ac:dyDescent="0.25">
      <c r="B45" s="105"/>
      <c r="C45" s="13"/>
      <c r="D45" s="31" t="s">
        <v>36</v>
      </c>
      <c r="E45" s="31"/>
      <c r="F45" s="31"/>
      <c r="G45" s="31"/>
      <c r="H45" s="115"/>
      <c r="I45" s="137">
        <f>'6A-U'!$K54</f>
        <v>0</v>
      </c>
      <c r="J45" s="524"/>
      <c r="K45" s="525"/>
      <c r="L45" s="101"/>
    </row>
    <row r="46" spans="2:12" x14ac:dyDescent="0.25">
      <c r="B46" s="105"/>
      <c r="C46" s="13"/>
      <c r="D46" s="31" t="s">
        <v>37</v>
      </c>
      <c r="E46" s="31"/>
      <c r="F46" s="31"/>
      <c r="G46" s="31"/>
      <c r="H46" s="115"/>
      <c r="I46" s="137">
        <f>'6A-U'!$K55</f>
        <v>0</v>
      </c>
      <c r="J46" s="524"/>
      <c r="K46" s="525"/>
      <c r="L46" s="101"/>
    </row>
    <row r="47" spans="2:12" x14ac:dyDescent="0.25">
      <c r="B47" s="105"/>
      <c r="C47" s="13"/>
      <c r="D47" s="31" t="s">
        <v>38</v>
      </c>
      <c r="E47" s="31"/>
      <c r="F47" s="31"/>
      <c r="G47" s="31"/>
      <c r="H47" s="115"/>
      <c r="I47" s="137">
        <f>'6A-U'!$K56</f>
        <v>0</v>
      </c>
      <c r="J47" s="524"/>
      <c r="K47" s="525"/>
      <c r="L47" s="101"/>
    </row>
    <row r="48" spans="2:12" x14ac:dyDescent="0.25">
      <c r="B48" s="105"/>
      <c r="C48" s="13"/>
      <c r="D48" s="31" t="s">
        <v>39</v>
      </c>
      <c r="E48" s="31"/>
      <c r="F48" s="31"/>
      <c r="G48" s="31"/>
      <c r="H48" s="115"/>
      <c r="I48" s="137">
        <f>'6A-U'!$K57</f>
        <v>0</v>
      </c>
      <c r="J48" s="524"/>
      <c r="K48" s="525"/>
      <c r="L48" s="101"/>
    </row>
    <row r="49" spans="2:12" x14ac:dyDescent="0.25">
      <c r="B49" s="105"/>
      <c r="C49" s="13"/>
      <c r="D49" s="31" t="s">
        <v>40</v>
      </c>
      <c r="E49" s="31"/>
      <c r="F49" s="31"/>
      <c r="G49" s="31"/>
      <c r="H49" s="115"/>
      <c r="I49" s="137">
        <f>'6A-U'!$K58</f>
        <v>0</v>
      </c>
      <c r="J49" s="524"/>
      <c r="K49" s="525"/>
      <c r="L49" s="101"/>
    </row>
    <row r="50" spans="2:12" x14ac:dyDescent="0.25">
      <c r="B50" s="105"/>
      <c r="C50" s="13"/>
      <c r="D50" s="31" t="s">
        <v>41</v>
      </c>
      <c r="E50" s="31"/>
      <c r="F50" s="31"/>
      <c r="G50" s="31"/>
      <c r="H50" s="115"/>
      <c r="I50" s="137">
        <f>'6A-U'!$K59</f>
        <v>0</v>
      </c>
      <c r="J50" s="524"/>
      <c r="K50" s="525"/>
      <c r="L50" s="101"/>
    </row>
    <row r="51" spans="2:12" x14ac:dyDescent="0.25">
      <c r="B51" s="105"/>
      <c r="C51" s="13"/>
      <c r="D51" s="31" t="s">
        <v>42</v>
      </c>
      <c r="E51" s="31"/>
      <c r="F51" s="31"/>
      <c r="G51" s="31"/>
      <c r="H51" s="115"/>
      <c r="I51" s="137">
        <f>'6A-U'!$K60</f>
        <v>0</v>
      </c>
      <c r="J51" s="524"/>
      <c r="K51" s="525"/>
      <c r="L51" s="101"/>
    </row>
    <row r="52" spans="2:12" x14ac:dyDescent="0.25">
      <c r="B52" s="105"/>
      <c r="C52" s="13"/>
      <c r="D52" s="31" t="s">
        <v>43</v>
      </c>
      <c r="E52" s="31"/>
      <c r="F52" s="31"/>
      <c r="G52" s="31"/>
      <c r="H52" s="115"/>
      <c r="I52" s="137">
        <f>'6A-U'!$K61</f>
        <v>0</v>
      </c>
      <c r="J52" s="524"/>
      <c r="K52" s="525"/>
      <c r="L52" s="101"/>
    </row>
    <row r="53" spans="2:12" x14ac:dyDescent="0.25">
      <c r="B53" s="105"/>
      <c r="C53" s="118"/>
      <c r="D53" s="119" t="s">
        <v>44</v>
      </c>
      <c r="E53" s="119"/>
      <c r="F53" s="119"/>
      <c r="G53" s="119"/>
      <c r="H53" s="119"/>
      <c r="I53" s="137">
        <f>'6A-U'!$K62</f>
        <v>0</v>
      </c>
      <c r="J53" s="524"/>
      <c r="K53" s="525"/>
      <c r="L53" s="101"/>
    </row>
    <row r="54" spans="2:12" ht="15.75" thickBot="1" x14ac:dyDescent="0.3">
      <c r="B54" s="105"/>
      <c r="C54" s="13"/>
      <c r="D54" s="31" t="s">
        <v>91</v>
      </c>
      <c r="E54" s="31"/>
      <c r="F54" s="31"/>
      <c r="G54" s="31"/>
      <c r="H54" s="115"/>
      <c r="I54" s="138">
        <f>'6A-U'!$K63</f>
        <v>0</v>
      </c>
      <c r="J54" s="526"/>
      <c r="K54" s="527"/>
      <c r="L54" s="101"/>
    </row>
    <row r="55" spans="2:12" ht="3.75" customHeight="1" x14ac:dyDescent="0.25">
      <c r="B55" s="105"/>
      <c r="C55" s="26"/>
      <c r="D55" s="36"/>
      <c r="E55" s="36"/>
      <c r="F55" s="33"/>
      <c r="G55" s="33"/>
      <c r="H55" s="33"/>
      <c r="I55" s="116"/>
      <c r="J55" s="116"/>
      <c r="K55" s="102"/>
      <c r="L55" s="101"/>
    </row>
    <row r="56" spans="2:12" ht="15.75" thickBot="1" x14ac:dyDescent="0.3">
      <c r="B56" s="105"/>
      <c r="C56" s="110" t="s">
        <v>45</v>
      </c>
      <c r="D56" s="111"/>
      <c r="E56" s="111"/>
      <c r="F56" s="112"/>
      <c r="G56" s="112"/>
      <c r="H56" s="112"/>
      <c r="I56" s="116"/>
      <c r="J56" s="116"/>
      <c r="K56" s="13"/>
      <c r="L56" s="101"/>
    </row>
    <row r="57" spans="2:12" x14ac:dyDescent="0.25">
      <c r="B57" s="105"/>
      <c r="C57" s="13"/>
      <c r="D57" s="29" t="s">
        <v>46</v>
      </c>
      <c r="E57" s="29"/>
      <c r="F57" s="29"/>
      <c r="G57" s="29"/>
      <c r="H57" s="114"/>
      <c r="I57" s="136">
        <f>'6A-U'!$K67</f>
        <v>0</v>
      </c>
      <c r="J57" s="528"/>
      <c r="K57" s="529"/>
      <c r="L57" s="101"/>
    </row>
    <row r="58" spans="2:12" ht="15.75" thickBot="1" x14ac:dyDescent="0.3">
      <c r="B58" s="105"/>
      <c r="C58" s="13"/>
      <c r="D58" s="31" t="s">
        <v>47</v>
      </c>
      <c r="E58" s="31"/>
      <c r="F58" s="31"/>
      <c r="G58" s="31"/>
      <c r="H58" s="115"/>
      <c r="I58" s="138">
        <f>'6A-U'!$K68</f>
        <v>0</v>
      </c>
      <c r="J58" s="526"/>
      <c r="K58" s="527"/>
      <c r="L58" s="101"/>
    </row>
    <row r="59" spans="2:12" ht="9" customHeight="1" thickBot="1" x14ac:dyDescent="0.3">
      <c r="B59" s="120"/>
      <c r="C59" s="121"/>
      <c r="D59" s="122"/>
      <c r="E59" s="122"/>
      <c r="F59" s="121"/>
      <c r="G59" s="121"/>
      <c r="H59" s="121"/>
      <c r="I59" s="123"/>
      <c r="J59" s="123"/>
      <c r="K59" s="124"/>
      <c r="L59" s="125"/>
    </row>
    <row r="60" spans="2:12" ht="15.75" thickBot="1" x14ac:dyDescent="0.3">
      <c r="B60" s="105"/>
      <c r="C60" s="110" t="s">
        <v>48</v>
      </c>
      <c r="D60" s="111"/>
      <c r="E60" s="111"/>
      <c r="F60" s="112"/>
      <c r="G60" s="112"/>
      <c r="H60" s="112"/>
      <c r="I60" s="116"/>
      <c r="J60" s="116"/>
      <c r="K60" s="13"/>
      <c r="L60" s="101"/>
    </row>
    <row r="61" spans="2:12" x14ac:dyDescent="0.25">
      <c r="B61" s="105"/>
      <c r="C61" s="13"/>
      <c r="D61" s="29" t="s">
        <v>49</v>
      </c>
      <c r="E61" s="29"/>
      <c r="F61" s="29"/>
      <c r="G61" s="29"/>
      <c r="H61" s="114"/>
      <c r="I61" s="136">
        <f>'6A-U'!$K72</f>
        <v>0</v>
      </c>
      <c r="J61" s="528"/>
      <c r="K61" s="529"/>
      <c r="L61" s="126"/>
    </row>
    <row r="62" spans="2:12" x14ac:dyDescent="0.25">
      <c r="B62" s="105"/>
      <c r="C62" s="13"/>
      <c r="D62" s="31" t="s">
        <v>50</v>
      </c>
      <c r="E62" s="31"/>
      <c r="F62" s="31"/>
      <c r="G62" s="31"/>
      <c r="H62" s="115"/>
      <c r="I62" s="137">
        <f>'6A-U'!$K73</f>
        <v>0</v>
      </c>
      <c r="J62" s="524"/>
      <c r="K62" s="525"/>
      <c r="L62" s="101"/>
    </row>
    <row r="63" spans="2:12" x14ac:dyDescent="0.25">
      <c r="B63" s="105"/>
      <c r="C63" s="13"/>
      <c r="D63" s="31" t="s">
        <v>51</v>
      </c>
      <c r="E63" s="31"/>
      <c r="F63" s="31"/>
      <c r="G63" s="31"/>
      <c r="H63" s="115"/>
      <c r="I63" s="137">
        <f>'6A-U'!$K74</f>
        <v>0</v>
      </c>
      <c r="J63" s="524"/>
      <c r="K63" s="525"/>
      <c r="L63" s="101"/>
    </row>
    <row r="64" spans="2:12" x14ac:dyDescent="0.25">
      <c r="B64" s="105"/>
      <c r="C64" s="13"/>
      <c r="D64" s="31" t="s">
        <v>52</v>
      </c>
      <c r="E64" s="31"/>
      <c r="F64" s="31"/>
      <c r="G64" s="31"/>
      <c r="H64" s="115"/>
      <c r="I64" s="137">
        <f>'6A-U'!$K75</f>
        <v>0</v>
      </c>
      <c r="J64" s="524"/>
      <c r="K64" s="525"/>
      <c r="L64" s="101"/>
    </row>
    <row r="65" spans="2:12" ht="15.75" thickBot="1" x14ac:dyDescent="0.3">
      <c r="B65" s="105"/>
      <c r="C65" s="13"/>
      <c r="D65" s="31" t="s">
        <v>53</v>
      </c>
      <c r="E65" s="31"/>
      <c r="F65" s="31"/>
      <c r="G65" s="31"/>
      <c r="H65" s="115"/>
      <c r="I65" s="138">
        <f>'6A-U'!$K76</f>
        <v>0</v>
      </c>
      <c r="J65" s="526"/>
      <c r="K65" s="527"/>
      <c r="L65" s="101"/>
    </row>
    <row r="66" spans="2:12" ht="4.5" customHeight="1" x14ac:dyDescent="0.25">
      <c r="B66" s="105"/>
      <c r="C66" s="33"/>
      <c r="D66" s="36"/>
      <c r="E66" s="36"/>
      <c r="F66" s="33"/>
      <c r="G66" s="33"/>
      <c r="H66" s="33"/>
      <c r="I66" s="116"/>
      <c r="J66" s="116"/>
      <c r="K66" s="102"/>
      <c r="L66" s="101"/>
    </row>
    <row r="67" spans="2:12" ht="15.75" thickBot="1" x14ac:dyDescent="0.3">
      <c r="B67" s="105"/>
      <c r="C67" s="110" t="s">
        <v>54</v>
      </c>
      <c r="D67" s="111"/>
      <c r="E67" s="111"/>
      <c r="F67" s="112"/>
      <c r="G67" s="112"/>
      <c r="H67" s="112"/>
      <c r="I67" s="116"/>
      <c r="J67" s="116"/>
      <c r="K67" s="13"/>
      <c r="L67" s="101"/>
    </row>
    <row r="68" spans="2:12" x14ac:dyDescent="0.25">
      <c r="B68" s="105"/>
      <c r="C68" s="13"/>
      <c r="D68" s="29" t="s">
        <v>55</v>
      </c>
      <c r="E68" s="29"/>
      <c r="F68" s="29"/>
      <c r="G68" s="29"/>
      <c r="H68" s="114"/>
      <c r="I68" s="136">
        <f>'6A-U'!$K80</f>
        <v>0</v>
      </c>
      <c r="J68" s="528"/>
      <c r="K68" s="529"/>
      <c r="L68" s="101"/>
    </row>
    <row r="69" spans="2:12" x14ac:dyDescent="0.25">
      <c r="B69" s="105"/>
      <c r="C69" s="13"/>
      <c r="D69" s="31" t="s">
        <v>56</v>
      </c>
      <c r="E69" s="31"/>
      <c r="F69" s="31"/>
      <c r="G69" s="31"/>
      <c r="H69" s="115"/>
      <c r="I69" s="137">
        <f>'6A-U'!$K81</f>
        <v>0</v>
      </c>
      <c r="J69" s="524"/>
      <c r="K69" s="525"/>
      <c r="L69" s="101"/>
    </row>
    <row r="70" spans="2:12" x14ac:dyDescent="0.25">
      <c r="B70" s="105"/>
      <c r="C70" s="13"/>
      <c r="D70" s="31" t="s">
        <v>57</v>
      </c>
      <c r="E70" s="31"/>
      <c r="F70" s="31"/>
      <c r="G70" s="31"/>
      <c r="H70" s="115"/>
      <c r="I70" s="137">
        <f>'6A-U'!$K82</f>
        <v>0</v>
      </c>
      <c r="J70" s="524"/>
      <c r="K70" s="525"/>
      <c r="L70" s="101"/>
    </row>
    <row r="71" spans="2:12" x14ac:dyDescent="0.25">
      <c r="B71" s="105"/>
      <c r="C71" s="13"/>
      <c r="D71" s="31" t="s">
        <v>58</v>
      </c>
      <c r="E71" s="31"/>
      <c r="F71" s="31"/>
      <c r="G71" s="31"/>
      <c r="H71" s="115"/>
      <c r="I71" s="137">
        <f>'6A-U'!$K83</f>
        <v>0</v>
      </c>
      <c r="J71" s="524"/>
      <c r="K71" s="525"/>
      <c r="L71" s="101"/>
    </row>
    <row r="72" spans="2:12" x14ac:dyDescent="0.25">
      <c r="B72" s="105"/>
      <c r="C72" s="13"/>
      <c r="D72" s="31" t="s">
        <v>59</v>
      </c>
      <c r="E72" s="31"/>
      <c r="F72" s="31"/>
      <c r="G72" s="31"/>
      <c r="H72" s="115"/>
      <c r="I72" s="137">
        <f>'6A-U'!$K84</f>
        <v>0</v>
      </c>
      <c r="J72" s="524"/>
      <c r="K72" s="525"/>
      <c r="L72" s="101"/>
    </row>
    <row r="73" spans="2:12" x14ac:dyDescent="0.25">
      <c r="B73" s="105"/>
      <c r="C73" s="13"/>
      <c r="D73" s="31" t="s">
        <v>60</v>
      </c>
      <c r="E73" s="31"/>
      <c r="F73" s="31"/>
      <c r="G73" s="31"/>
      <c r="H73" s="115"/>
      <c r="I73" s="137">
        <f>'6A-U'!$K85</f>
        <v>0</v>
      </c>
      <c r="J73" s="524"/>
      <c r="K73" s="525"/>
      <c r="L73" s="101"/>
    </row>
    <row r="74" spans="2:12" x14ac:dyDescent="0.25">
      <c r="B74" s="105"/>
      <c r="C74" s="13"/>
      <c r="D74" s="31" t="s">
        <v>61</v>
      </c>
      <c r="E74" s="31"/>
      <c r="F74" s="31"/>
      <c r="G74" s="31"/>
      <c r="H74" s="115"/>
      <c r="I74" s="137">
        <f>'6A-U'!$K86</f>
        <v>0</v>
      </c>
      <c r="J74" s="524"/>
      <c r="K74" s="525"/>
      <c r="L74" s="101"/>
    </row>
    <row r="75" spans="2:12" ht="15.75" thickBot="1" x14ac:dyDescent="0.3">
      <c r="B75" s="105"/>
      <c r="C75" s="13"/>
      <c r="D75" s="31" t="s">
        <v>91</v>
      </c>
      <c r="E75" s="31"/>
      <c r="F75" s="31"/>
      <c r="G75" s="31"/>
      <c r="H75" s="115"/>
      <c r="I75" s="138">
        <f>'6A-U'!$K87</f>
        <v>0</v>
      </c>
      <c r="J75" s="526"/>
      <c r="K75" s="527"/>
      <c r="L75" s="101"/>
    </row>
    <row r="76" spans="2:12" ht="3.75" customHeight="1" x14ac:dyDescent="0.25">
      <c r="B76" s="105"/>
      <c r="C76" s="26"/>
      <c r="D76" s="36"/>
      <c r="E76" s="36"/>
      <c r="F76" s="33"/>
      <c r="G76" s="33"/>
      <c r="H76" s="33"/>
      <c r="I76" s="116"/>
      <c r="J76" s="116"/>
      <c r="K76" s="102"/>
      <c r="L76" s="101"/>
    </row>
    <row r="77" spans="2:12" ht="15.75" thickBot="1" x14ac:dyDescent="0.3">
      <c r="B77" s="105"/>
      <c r="C77" s="110" t="s">
        <v>62</v>
      </c>
      <c r="D77" s="111"/>
      <c r="E77" s="111"/>
      <c r="F77" s="112"/>
      <c r="G77" s="112"/>
      <c r="H77" s="112"/>
      <c r="I77" s="127"/>
      <c r="J77" s="128"/>
      <c r="K77" s="10"/>
      <c r="L77" s="101"/>
    </row>
    <row r="78" spans="2:12" x14ac:dyDescent="0.25">
      <c r="B78" s="105"/>
      <c r="C78" s="13"/>
      <c r="D78" s="29" t="s">
        <v>63</v>
      </c>
      <c r="E78" s="29"/>
      <c r="F78" s="29"/>
      <c r="G78" s="29"/>
      <c r="H78" s="114"/>
      <c r="I78" s="136">
        <f>'6A-U'!$K91</f>
        <v>0</v>
      </c>
      <c r="J78" s="528"/>
      <c r="K78" s="529"/>
      <c r="L78" s="101"/>
    </row>
    <row r="79" spans="2:12" x14ac:dyDescent="0.25">
      <c r="B79" s="105"/>
      <c r="C79" s="13"/>
      <c r="D79" s="31" t="s">
        <v>64</v>
      </c>
      <c r="E79" s="31"/>
      <c r="F79" s="31"/>
      <c r="G79" s="31"/>
      <c r="H79" s="115"/>
      <c r="I79" s="137">
        <f>'6A-U'!$K92</f>
        <v>0</v>
      </c>
      <c r="J79" s="524"/>
      <c r="K79" s="525"/>
      <c r="L79" s="101"/>
    </row>
    <row r="80" spans="2:12" ht="15.75" thickBot="1" x14ac:dyDescent="0.3">
      <c r="B80" s="105"/>
      <c r="C80" s="13"/>
      <c r="D80" s="31" t="s">
        <v>94</v>
      </c>
      <c r="E80" s="31"/>
      <c r="F80" s="31"/>
      <c r="G80" s="31"/>
      <c r="H80" s="115"/>
      <c r="I80" s="138">
        <f>'6A-U'!$K93</f>
        <v>0</v>
      </c>
      <c r="J80" s="526"/>
      <c r="K80" s="527"/>
      <c r="L80" s="101"/>
    </row>
    <row r="81" spans="2:12" ht="3.75" customHeight="1" x14ac:dyDescent="0.25">
      <c r="B81" s="105"/>
      <c r="C81" s="26"/>
      <c r="D81" s="36"/>
      <c r="E81" s="36"/>
      <c r="F81" s="33"/>
      <c r="G81" s="33"/>
      <c r="H81" s="33"/>
      <c r="I81" s="116"/>
      <c r="J81" s="116"/>
      <c r="K81" s="102"/>
      <c r="L81" s="101"/>
    </row>
    <row r="82" spans="2:12" ht="15.75" thickBot="1" x14ac:dyDescent="0.3">
      <c r="B82" s="105"/>
      <c r="C82" s="110" t="s">
        <v>65</v>
      </c>
      <c r="D82" s="111"/>
      <c r="E82" s="111"/>
      <c r="F82" s="112"/>
      <c r="G82" s="112"/>
      <c r="H82" s="112"/>
      <c r="I82" s="127"/>
      <c r="J82" s="128"/>
      <c r="K82" s="10"/>
      <c r="L82" s="101"/>
    </row>
    <row r="83" spans="2:12" x14ac:dyDescent="0.25">
      <c r="B83" s="105"/>
      <c r="C83" s="13"/>
      <c r="D83" s="29" t="s">
        <v>66</v>
      </c>
      <c r="E83" s="29"/>
      <c r="F83" s="29"/>
      <c r="G83" s="29"/>
      <c r="H83" s="114"/>
      <c r="I83" s="136">
        <f>'6A-U'!$K97</f>
        <v>0</v>
      </c>
      <c r="J83" s="528"/>
      <c r="K83" s="529"/>
      <c r="L83" s="101"/>
    </row>
    <row r="84" spans="2:12" x14ac:dyDescent="0.25">
      <c r="B84" s="105"/>
      <c r="C84" s="13"/>
      <c r="D84" s="31" t="s">
        <v>67</v>
      </c>
      <c r="E84" s="31"/>
      <c r="F84" s="31"/>
      <c r="G84" s="31"/>
      <c r="H84" s="115"/>
      <c r="I84" s="137">
        <f>'6A-U'!$K98</f>
        <v>0</v>
      </c>
      <c r="J84" s="524"/>
      <c r="K84" s="525"/>
      <c r="L84" s="101"/>
    </row>
    <row r="85" spans="2:12" x14ac:dyDescent="0.25">
      <c r="B85" s="105"/>
      <c r="C85" s="13"/>
      <c r="D85" s="31" t="s">
        <v>68</v>
      </c>
      <c r="E85" s="31"/>
      <c r="F85" s="31"/>
      <c r="G85" s="31"/>
      <c r="H85" s="115"/>
      <c r="I85" s="137">
        <f>'6A-U'!$K99</f>
        <v>0</v>
      </c>
      <c r="J85" s="524"/>
      <c r="K85" s="525"/>
      <c r="L85" s="101"/>
    </row>
    <row r="86" spans="2:12" x14ac:dyDescent="0.25">
      <c r="B86" s="105"/>
      <c r="C86" s="13"/>
      <c r="D86" s="31" t="s">
        <v>69</v>
      </c>
      <c r="E86" s="31"/>
      <c r="F86" s="31"/>
      <c r="G86" s="31"/>
      <c r="H86" s="115"/>
      <c r="I86" s="137">
        <f>'6A-U'!$K100</f>
        <v>0</v>
      </c>
      <c r="J86" s="524"/>
      <c r="K86" s="525"/>
      <c r="L86" s="101"/>
    </row>
    <row r="87" spans="2:12" x14ac:dyDescent="0.25">
      <c r="B87" s="105"/>
      <c r="C87" s="13"/>
      <c r="D87" s="31" t="s">
        <v>70</v>
      </c>
      <c r="E87" s="31"/>
      <c r="F87" s="31"/>
      <c r="G87" s="31"/>
      <c r="H87" s="115"/>
      <c r="I87" s="137">
        <f>'6A-U'!$K101</f>
        <v>0</v>
      </c>
      <c r="J87" s="524"/>
      <c r="K87" s="525"/>
      <c r="L87" s="101"/>
    </row>
    <row r="88" spans="2:12" x14ac:dyDescent="0.25">
      <c r="B88" s="105"/>
      <c r="C88" s="13"/>
      <c r="D88" s="31" t="s">
        <v>71</v>
      </c>
      <c r="E88" s="31"/>
      <c r="F88" s="31"/>
      <c r="G88" s="31"/>
      <c r="H88" s="115"/>
      <c r="I88" s="137">
        <f>'6A-U'!$K102</f>
        <v>0</v>
      </c>
      <c r="J88" s="524"/>
      <c r="K88" s="525"/>
      <c r="L88" s="101"/>
    </row>
    <row r="89" spans="2:12" x14ac:dyDescent="0.25">
      <c r="B89" s="105"/>
      <c r="C89" s="13"/>
      <c r="D89" s="31" t="s">
        <v>72</v>
      </c>
      <c r="E89" s="31"/>
      <c r="F89" s="31"/>
      <c r="G89" s="31"/>
      <c r="H89" s="115"/>
      <c r="I89" s="137">
        <f>'6A-U'!$K103</f>
        <v>0</v>
      </c>
      <c r="J89" s="524"/>
      <c r="K89" s="525"/>
      <c r="L89" s="101"/>
    </row>
    <row r="90" spans="2:12" x14ac:dyDescent="0.25">
      <c r="B90" s="105"/>
      <c r="C90" s="13"/>
      <c r="D90" s="31" t="s">
        <v>73</v>
      </c>
      <c r="E90" s="31"/>
      <c r="F90" s="31"/>
      <c r="G90" s="31"/>
      <c r="H90" s="115"/>
      <c r="I90" s="137">
        <f>'6A-U'!$K104</f>
        <v>0</v>
      </c>
      <c r="J90" s="524"/>
      <c r="K90" s="525"/>
      <c r="L90" s="101"/>
    </row>
    <row r="91" spans="2:12" x14ac:dyDescent="0.25">
      <c r="B91" s="105"/>
      <c r="C91" s="13"/>
      <c r="D91" s="31" t="s">
        <v>74</v>
      </c>
      <c r="E91" s="31"/>
      <c r="F91" s="31"/>
      <c r="G91" s="31"/>
      <c r="H91" s="115"/>
      <c r="I91" s="137">
        <f>'6A-U'!$K105</f>
        <v>0</v>
      </c>
      <c r="J91" s="524"/>
      <c r="K91" s="525"/>
      <c r="L91" s="101"/>
    </row>
    <row r="92" spans="2:12" x14ac:dyDescent="0.25">
      <c r="B92" s="105"/>
      <c r="C92" s="13"/>
      <c r="D92" s="31" t="s">
        <v>75</v>
      </c>
      <c r="E92" s="31"/>
      <c r="F92" s="31"/>
      <c r="G92" s="31"/>
      <c r="H92" s="115"/>
      <c r="I92" s="137">
        <f>'6A-U'!$K106</f>
        <v>0</v>
      </c>
      <c r="J92" s="524"/>
      <c r="K92" s="525"/>
      <c r="L92" s="101"/>
    </row>
    <row r="93" spans="2:12" ht="15.75" thickBot="1" x14ac:dyDescent="0.3">
      <c r="B93" s="105"/>
      <c r="C93" s="13"/>
      <c r="D93" s="31" t="s">
        <v>95</v>
      </c>
      <c r="E93" s="31"/>
      <c r="F93" s="31"/>
      <c r="G93" s="31"/>
      <c r="H93" s="115"/>
      <c r="I93" s="138">
        <f>'6A-U'!$K107</f>
        <v>0</v>
      </c>
      <c r="J93" s="526"/>
      <c r="K93" s="527"/>
      <c r="L93" s="101"/>
    </row>
    <row r="94" spans="2:12" ht="3.75" customHeight="1" x14ac:dyDescent="0.25">
      <c r="B94" s="105"/>
      <c r="C94" s="26"/>
      <c r="D94" s="36"/>
      <c r="E94" s="36"/>
      <c r="F94" s="33"/>
      <c r="G94" s="33"/>
      <c r="H94" s="33"/>
      <c r="I94" s="116"/>
      <c r="J94" s="116"/>
      <c r="K94" s="10"/>
      <c r="L94" s="101"/>
    </row>
    <row r="95" spans="2:12" ht="15.75" thickBot="1" x14ac:dyDescent="0.3">
      <c r="B95" s="105"/>
      <c r="C95" s="110" t="s">
        <v>77</v>
      </c>
      <c r="D95" s="111"/>
      <c r="E95" s="111"/>
      <c r="F95" s="112"/>
      <c r="G95" s="112"/>
      <c r="H95" s="112"/>
      <c r="I95" s="116"/>
      <c r="J95" s="116"/>
      <c r="K95" s="106"/>
      <c r="L95" s="129"/>
    </row>
    <row r="96" spans="2:12" x14ac:dyDescent="0.25">
      <c r="B96" s="105"/>
      <c r="C96" s="130"/>
      <c r="D96" s="29" t="s">
        <v>78</v>
      </c>
      <c r="E96" s="29"/>
      <c r="F96" s="29"/>
      <c r="G96" s="29"/>
      <c r="H96" s="114"/>
      <c r="I96" s="136">
        <f>'6A-U'!K112</f>
        <v>0</v>
      </c>
      <c r="J96" s="528"/>
      <c r="K96" s="529"/>
      <c r="L96" s="129"/>
    </row>
    <row r="97" spans="2:12" x14ac:dyDescent="0.25">
      <c r="B97" s="105"/>
      <c r="C97" s="130"/>
      <c r="D97" s="31" t="s">
        <v>79</v>
      </c>
      <c r="E97" s="31"/>
      <c r="F97" s="31"/>
      <c r="G97" s="31"/>
      <c r="H97" s="115"/>
      <c r="I97" s="137">
        <f>'6A-U'!K113</f>
        <v>0</v>
      </c>
      <c r="J97" s="524"/>
      <c r="K97" s="525"/>
      <c r="L97" s="129"/>
    </row>
    <row r="98" spans="2:12" x14ac:dyDescent="0.25">
      <c r="B98" s="105"/>
      <c r="C98" s="13"/>
      <c r="D98" s="31" t="s">
        <v>80</v>
      </c>
      <c r="E98" s="31"/>
      <c r="F98" s="31"/>
      <c r="G98" s="31"/>
      <c r="H98" s="115"/>
      <c r="I98" s="137">
        <f>'6A-U'!K114</f>
        <v>0</v>
      </c>
      <c r="J98" s="524"/>
      <c r="K98" s="525"/>
      <c r="L98" s="101"/>
    </row>
    <row r="99" spans="2:12" x14ac:dyDescent="0.25">
      <c r="B99" s="105"/>
      <c r="C99" s="13"/>
      <c r="D99" s="31" t="s">
        <v>81</v>
      </c>
      <c r="E99" s="31"/>
      <c r="F99" s="31"/>
      <c r="G99" s="31"/>
      <c r="H99" s="115"/>
      <c r="I99" s="137">
        <f>'6A-U'!K115</f>
        <v>0</v>
      </c>
      <c r="J99" s="524"/>
      <c r="K99" s="525"/>
      <c r="L99" s="101"/>
    </row>
    <row r="100" spans="2:12" x14ac:dyDescent="0.25">
      <c r="B100" s="105"/>
      <c r="C100" s="13"/>
      <c r="D100" s="31" t="s">
        <v>82</v>
      </c>
      <c r="E100" s="31"/>
      <c r="F100" s="31"/>
      <c r="G100" s="31"/>
      <c r="H100" s="115"/>
      <c r="I100" s="137">
        <f>'6A-U'!K116</f>
        <v>0</v>
      </c>
      <c r="J100" s="524"/>
      <c r="K100" s="525"/>
      <c r="L100" s="101"/>
    </row>
    <row r="101" spans="2:12" x14ac:dyDescent="0.25">
      <c r="B101" s="105"/>
      <c r="C101" s="13"/>
      <c r="D101" s="31" t="s">
        <v>83</v>
      </c>
      <c r="E101" s="31"/>
      <c r="F101" s="31"/>
      <c r="G101" s="31"/>
      <c r="H101" s="115"/>
      <c r="I101" s="137">
        <f>'6A-U'!K117</f>
        <v>0</v>
      </c>
      <c r="J101" s="524"/>
      <c r="K101" s="525"/>
      <c r="L101" s="101"/>
    </row>
    <row r="102" spans="2:12" ht="15.75" thickBot="1" x14ac:dyDescent="0.3">
      <c r="B102" s="105"/>
      <c r="C102" s="13"/>
      <c r="D102" s="31" t="s">
        <v>84</v>
      </c>
      <c r="E102" s="31"/>
      <c r="F102" s="31"/>
      <c r="G102" s="31"/>
      <c r="H102" s="115"/>
      <c r="I102" s="138">
        <f>'6A-U'!K118</f>
        <v>0</v>
      </c>
      <c r="J102" s="526"/>
      <c r="K102" s="527"/>
      <c r="L102" s="101"/>
    </row>
    <row r="103" spans="2:12" ht="15.75" thickBot="1" x14ac:dyDescent="0.3">
      <c r="B103" s="120"/>
      <c r="C103" s="131"/>
      <c r="D103" s="132"/>
      <c r="E103" s="132"/>
      <c r="F103" s="131"/>
      <c r="G103" s="131"/>
      <c r="H103" s="131"/>
      <c r="I103" s="133"/>
      <c r="J103" s="133"/>
      <c r="K103" s="124"/>
      <c r="L103" s="125"/>
    </row>
    <row r="104" spans="2:12" x14ac:dyDescent="0.25">
      <c r="I104" s="134"/>
    </row>
  </sheetData>
  <sheetProtection formatCells="0" formatColumns="0" formatRows="0"/>
  <mergeCells count="73">
    <mergeCell ref="I13:K13"/>
    <mergeCell ref="J14:K14"/>
    <mergeCell ref="J16:K16"/>
    <mergeCell ref="J17:K17"/>
    <mergeCell ref="J31:K31"/>
    <mergeCell ref="J18:K18"/>
    <mergeCell ref="J19:K19"/>
    <mergeCell ref="J20:K20"/>
    <mergeCell ref="J21:K21"/>
    <mergeCell ref="J24:K24"/>
    <mergeCell ref="J25:K25"/>
    <mergeCell ref="J26:K26"/>
    <mergeCell ref="J27:K27"/>
    <mergeCell ref="J28:K28"/>
    <mergeCell ref="J29:K29"/>
    <mergeCell ref="J30:K30"/>
    <mergeCell ref="J45:K45"/>
    <mergeCell ref="J32:K32"/>
    <mergeCell ref="J33:K33"/>
    <mergeCell ref="J34:K34"/>
    <mergeCell ref="J35:K35"/>
    <mergeCell ref="J36:K36"/>
    <mergeCell ref="J37:K37"/>
    <mergeCell ref="J38:K38"/>
    <mergeCell ref="J39:K39"/>
    <mergeCell ref="J42:K42"/>
    <mergeCell ref="J43:K43"/>
    <mergeCell ref="J44:K44"/>
    <mergeCell ref="J61:K61"/>
    <mergeCell ref="J46:K46"/>
    <mergeCell ref="J47:K47"/>
    <mergeCell ref="J48:K48"/>
    <mergeCell ref="J49:K49"/>
    <mergeCell ref="J50:K50"/>
    <mergeCell ref="J51:K51"/>
    <mergeCell ref="J52:K52"/>
    <mergeCell ref="J53:K53"/>
    <mergeCell ref="J54:K54"/>
    <mergeCell ref="J57:K57"/>
    <mergeCell ref="J58:K58"/>
    <mergeCell ref="J75:K75"/>
    <mergeCell ref="J62:K62"/>
    <mergeCell ref="J63:K63"/>
    <mergeCell ref="J64:K64"/>
    <mergeCell ref="J65:K65"/>
    <mergeCell ref="J68:K68"/>
    <mergeCell ref="J69:K69"/>
    <mergeCell ref="J70:K70"/>
    <mergeCell ref="J71:K71"/>
    <mergeCell ref="J72:K72"/>
    <mergeCell ref="J73:K73"/>
    <mergeCell ref="J74:K74"/>
    <mergeCell ref="J91:K91"/>
    <mergeCell ref="J78:K78"/>
    <mergeCell ref="J79:K79"/>
    <mergeCell ref="J80:K80"/>
    <mergeCell ref="J83:K83"/>
    <mergeCell ref="J84:K84"/>
    <mergeCell ref="J85:K85"/>
    <mergeCell ref="J100:K100"/>
    <mergeCell ref="J101:K101"/>
    <mergeCell ref="J102:K102"/>
    <mergeCell ref="J92:K92"/>
    <mergeCell ref="J93:K93"/>
    <mergeCell ref="J96:K96"/>
    <mergeCell ref="J97:K97"/>
    <mergeCell ref="J98:K98"/>
    <mergeCell ref="J99:K99"/>
    <mergeCell ref="J86:K86"/>
    <mergeCell ref="J87:K87"/>
    <mergeCell ref="J88:K88"/>
    <mergeCell ref="J89:K89"/>
    <mergeCell ref="J90:K90"/>
  </mergeCells>
  <pageMargins left="0.25" right="0.25" top="0.75" bottom="0.75" header="0.3" footer="0.3"/>
  <pageSetup scale="87" fitToHeight="2" orientation="portrait" r:id="rId1"/>
  <headerFooter>
    <oddFooter>&amp;LForm 6B
Development Budget Details&amp;CCFA Forms&amp;REdition: 2016
Version: 1.0</oddFooter>
  </headerFooter>
  <rowBreaks count="1" manualBreakCount="1">
    <brk id="59" min="1"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9:M125"/>
  <sheetViews>
    <sheetView showGridLines="0" topLeftCell="A94" zoomScaleNormal="100" workbookViewId="0">
      <selection activeCell="S26" sqref="S26"/>
    </sheetView>
  </sheetViews>
  <sheetFormatPr defaultRowHeight="15" x14ac:dyDescent="0.25"/>
  <cols>
    <col min="1" max="2" width="1.7109375" style="1" customWidth="1"/>
    <col min="3" max="3" width="2.85546875" style="1" customWidth="1"/>
    <col min="4" max="4" width="5.7109375" style="1" customWidth="1"/>
    <col min="5" max="5" width="8.5703125" style="1" customWidth="1"/>
    <col min="6" max="6" width="12.85546875" style="1" customWidth="1"/>
    <col min="7" max="7" width="10.7109375" style="1" customWidth="1"/>
    <col min="8" max="8" width="0.7109375" style="1" customWidth="1"/>
    <col min="9" max="9" width="7.7109375" style="1" customWidth="1"/>
    <col min="10" max="10" width="11.42578125" style="1" customWidth="1"/>
    <col min="11" max="12" width="12.85546875" style="1" customWidth="1"/>
    <col min="13" max="13" width="1.7109375" style="1" customWidth="1"/>
    <col min="14" max="16384" width="9.140625" style="1"/>
  </cols>
  <sheetData>
    <row r="9" spans="2:13" ht="15.75" thickBot="1" x14ac:dyDescent="0.3"/>
    <row r="10" spans="2:13" ht="15.75" thickBot="1" x14ac:dyDescent="0.3">
      <c r="B10" s="575"/>
      <c r="C10" s="576"/>
      <c r="D10" s="576"/>
      <c r="E10" s="576"/>
      <c r="F10" s="576"/>
      <c r="G10" s="576"/>
      <c r="H10" s="576"/>
      <c r="I10" s="576"/>
      <c r="J10" s="576"/>
      <c r="K10" s="576"/>
      <c r="L10" s="576"/>
      <c r="M10" s="577"/>
    </row>
    <row r="11" spans="2:13" ht="19.5" thickBot="1" x14ac:dyDescent="0.35">
      <c r="B11" s="578"/>
      <c r="C11" s="344" t="s">
        <v>258</v>
      </c>
      <c r="D11" s="344"/>
      <c r="E11" s="344"/>
      <c r="F11" s="344"/>
      <c r="G11" s="344"/>
      <c r="H11" s="344"/>
      <c r="I11" s="344"/>
      <c r="J11" s="770" t="str">
        <f>IF('1-U'!I5="","Enter Date on Form 1-U",(CONCATENATE("Current As of ",(TEXT('1-U'!I5,"mm/dd/yyyy")))))</f>
        <v>Enter Date on Form 1-U</v>
      </c>
      <c r="K11" s="771"/>
      <c r="L11" s="772"/>
      <c r="M11" s="579"/>
    </row>
    <row r="12" spans="2:13" x14ac:dyDescent="0.25">
      <c r="B12" s="100"/>
      <c r="C12" s="102"/>
      <c r="D12" s="102"/>
      <c r="E12" s="102"/>
      <c r="F12" s="102"/>
      <c r="G12" s="102"/>
      <c r="H12" s="102"/>
      <c r="I12" s="102"/>
      <c r="J12" s="102"/>
      <c r="K12" s="102"/>
      <c r="L12" s="102"/>
      <c r="M12" s="101"/>
    </row>
    <row r="13" spans="2:13" ht="15.75" thickBot="1" x14ac:dyDescent="0.3">
      <c r="B13" s="100"/>
      <c r="C13" s="440" t="str">
        <f>IF('1-U'!E9="","Enter Project Sponsor Name on Form 1-U",(CONCATENATE("Sponsor Name: ",'1-U'!E9)))</f>
        <v>Enter Project Sponsor Name on Form 1-U</v>
      </c>
      <c r="D13" s="440"/>
      <c r="E13" s="440"/>
      <c r="F13" s="440"/>
      <c r="G13" s="440"/>
      <c r="H13" s="440"/>
      <c r="I13" s="417"/>
      <c r="J13" s="786" t="str">
        <f>IF('1-U'!E13="","Enter Site Name/ID on Form 1-U",(CONCATENATE("Site Name/ID: ",'1-U'!E13)))</f>
        <v>Enter Site Name/ID on Form 1-U</v>
      </c>
      <c r="K13" s="786"/>
      <c r="L13" s="786"/>
      <c r="M13" s="101"/>
    </row>
    <row r="14" spans="2:13" ht="3.75" customHeight="1" x14ac:dyDescent="0.25">
      <c r="B14" s="100"/>
      <c r="C14" s="102"/>
      <c r="D14" s="102"/>
      <c r="E14" s="102"/>
      <c r="F14" s="102"/>
      <c r="G14" s="102"/>
      <c r="H14" s="102"/>
      <c r="I14" s="106"/>
      <c r="J14" s="102"/>
      <c r="K14" s="102"/>
      <c r="L14" s="102"/>
      <c r="M14" s="101"/>
    </row>
    <row r="15" spans="2:13" ht="15.75" thickBot="1" x14ac:dyDescent="0.3">
      <c r="B15" s="100"/>
      <c r="C15" s="440" t="str">
        <f>IF('1-U'!E7="","Enter Project Name on Form 1",(CONCATENATE("Project Name: ",'1-U'!E7)))</f>
        <v>Enter Project Name on Form 1</v>
      </c>
      <c r="D15" s="440"/>
      <c r="E15" s="440"/>
      <c r="F15" s="440"/>
      <c r="G15" s="440"/>
      <c r="H15" s="440"/>
      <c r="I15" s="417"/>
      <c r="J15" s="786" t="str">
        <f>IF('1-U'!E11="","Enter Contract Number on Form 1",(CONCATENATE("Contract Number: ",'1-U'!E11)))</f>
        <v>Enter Contract Number on Form 1</v>
      </c>
      <c r="K15" s="786"/>
      <c r="L15" s="786"/>
      <c r="M15" s="101"/>
    </row>
    <row r="16" spans="2:13" ht="15.75" thickBot="1" x14ac:dyDescent="0.3">
      <c r="B16" s="105"/>
      <c r="C16" s="106"/>
      <c r="D16" s="106"/>
      <c r="E16" s="106"/>
      <c r="F16" s="106"/>
      <c r="G16" s="106"/>
      <c r="H16" s="106"/>
      <c r="I16" s="106"/>
      <c r="J16" s="106"/>
      <c r="K16" s="106"/>
      <c r="L16" s="13"/>
      <c r="M16" s="101"/>
    </row>
    <row r="17" spans="2:13" x14ac:dyDescent="0.25">
      <c r="B17" s="580"/>
      <c r="C17" s="9"/>
      <c r="D17" s="9"/>
      <c r="E17" s="9"/>
      <c r="F17" s="9"/>
      <c r="G17" s="9"/>
      <c r="H17" s="9"/>
      <c r="I17" s="9"/>
      <c r="J17" s="516" t="s">
        <v>88</v>
      </c>
      <c r="K17" s="581"/>
      <c r="L17" s="582"/>
      <c r="M17" s="579"/>
    </row>
    <row r="18" spans="2:13" x14ac:dyDescent="0.25">
      <c r="B18" s="580"/>
      <c r="C18" s="9"/>
      <c r="D18" s="9"/>
      <c r="E18" s="9"/>
      <c r="F18" s="9"/>
      <c r="G18" s="9"/>
      <c r="H18" s="9"/>
      <c r="I18" s="9"/>
      <c r="J18" s="583" t="s">
        <v>259</v>
      </c>
      <c r="K18" s="584" t="s">
        <v>260</v>
      </c>
      <c r="L18" s="585"/>
      <c r="M18" s="579"/>
    </row>
    <row r="19" spans="2:13" x14ac:dyDescent="0.25">
      <c r="B19" s="580"/>
      <c r="C19" s="107"/>
      <c r="D19" s="15"/>
      <c r="E19" s="15"/>
      <c r="F19" s="108"/>
      <c r="G19" s="108"/>
      <c r="H19" s="108"/>
      <c r="I19" s="108"/>
      <c r="J19" s="583"/>
      <c r="K19" s="790" t="s">
        <v>261</v>
      </c>
      <c r="L19" s="791" t="s">
        <v>262</v>
      </c>
      <c r="M19" s="579"/>
    </row>
    <row r="20" spans="2:13" x14ac:dyDescent="0.25">
      <c r="B20" s="580"/>
      <c r="C20" s="15"/>
      <c r="D20" s="22"/>
      <c r="E20" s="22"/>
      <c r="F20" s="586"/>
      <c r="G20" s="586"/>
      <c r="H20" s="586"/>
      <c r="I20" s="586"/>
      <c r="J20" s="583"/>
      <c r="K20" s="792"/>
      <c r="L20" s="793"/>
      <c r="M20" s="579"/>
    </row>
    <row r="21" spans="2:13" ht="15.75" thickBot="1" x14ac:dyDescent="0.3">
      <c r="B21" s="580"/>
      <c r="C21" s="15"/>
      <c r="D21" s="22"/>
      <c r="E21" s="22"/>
      <c r="F21" s="586"/>
      <c r="G21" s="586"/>
      <c r="H21" s="586"/>
      <c r="I21" s="586"/>
      <c r="J21" s="587"/>
      <c r="K21" s="794"/>
      <c r="L21" s="795"/>
      <c r="M21" s="579"/>
    </row>
    <row r="22" spans="2:13" ht="15.75" thickBot="1" x14ac:dyDescent="0.3">
      <c r="B22" s="580"/>
      <c r="C22" s="110" t="s">
        <v>8</v>
      </c>
      <c r="D22" s="111"/>
      <c r="E22" s="111"/>
      <c r="F22" s="112"/>
      <c r="G22" s="112"/>
      <c r="H22" s="112"/>
      <c r="I22" s="773"/>
      <c r="J22" s="588"/>
      <c r="K22" s="589"/>
      <c r="L22" s="10"/>
      <c r="M22" s="579"/>
    </row>
    <row r="23" spans="2:13" x14ac:dyDescent="0.25">
      <c r="B23" s="580"/>
      <c r="C23" s="10"/>
      <c r="D23" s="119" t="s">
        <v>9</v>
      </c>
      <c r="E23" s="33"/>
      <c r="F23" s="15"/>
      <c r="G23" s="15"/>
      <c r="H23" s="15"/>
      <c r="I23" s="15"/>
      <c r="J23" s="590">
        <f>'[1]6A'!K22</f>
        <v>0</v>
      </c>
      <c r="K23" s="591"/>
      <c r="L23" s="592"/>
      <c r="M23" s="579"/>
    </row>
    <row r="24" spans="2:13" x14ac:dyDescent="0.25">
      <c r="B24" s="580"/>
      <c r="C24" s="10"/>
      <c r="D24" s="119" t="s">
        <v>10</v>
      </c>
      <c r="E24" s="33"/>
      <c r="F24" s="15"/>
      <c r="G24" s="15"/>
      <c r="H24" s="15"/>
      <c r="I24" s="15"/>
      <c r="J24" s="593">
        <f>'[1]6A'!K23</f>
        <v>0</v>
      </c>
      <c r="K24" s="594"/>
      <c r="L24" s="595"/>
      <c r="M24" s="579"/>
    </row>
    <row r="25" spans="2:13" x14ac:dyDescent="0.25">
      <c r="B25" s="580"/>
      <c r="C25" s="10"/>
      <c r="D25" s="596" t="s">
        <v>11</v>
      </c>
      <c r="E25" s="33"/>
      <c r="F25" s="597"/>
      <c r="G25" s="597"/>
      <c r="H25" s="597"/>
      <c r="I25" s="597"/>
      <c r="J25" s="598">
        <f>'[1]6A'!K24</f>
        <v>0</v>
      </c>
      <c r="K25" s="599"/>
      <c r="L25" s="595"/>
      <c r="M25" s="579"/>
    </row>
    <row r="26" spans="2:13" x14ac:dyDescent="0.25">
      <c r="B26" s="580"/>
      <c r="C26" s="10"/>
      <c r="D26" s="596" t="s">
        <v>12</v>
      </c>
      <c r="E26" s="33"/>
      <c r="F26" s="597"/>
      <c r="G26" s="597"/>
      <c r="H26" s="597"/>
      <c r="I26" s="597"/>
      <c r="J26" s="598">
        <f>'[1]6A'!K25</f>
        <v>0</v>
      </c>
      <c r="K26" s="599"/>
      <c r="L26" s="595"/>
      <c r="M26" s="579"/>
    </row>
    <row r="27" spans="2:13" x14ac:dyDescent="0.25">
      <c r="B27" s="580"/>
      <c r="C27" s="10"/>
      <c r="D27" s="60" t="s">
        <v>13</v>
      </c>
      <c r="E27" s="33"/>
      <c r="F27" s="597"/>
      <c r="G27" s="597"/>
      <c r="H27" s="597"/>
      <c r="I27" s="597"/>
      <c r="J27" s="598">
        <f>'[1]6A'!K26</f>
        <v>0</v>
      </c>
      <c r="K27" s="599"/>
      <c r="L27" s="595"/>
      <c r="M27" s="579"/>
    </row>
    <row r="28" spans="2:13" x14ac:dyDescent="0.25">
      <c r="B28" s="580"/>
      <c r="C28" s="10"/>
      <c r="D28" s="34" t="s">
        <v>14</v>
      </c>
      <c r="E28" s="600">
        <f>(IF(AND(J28&lt;&gt;0,'[1]6A'!E27=""),"Enter Item on Form 6A",'[1]6A'!E27))</f>
        <v>0</v>
      </c>
      <c r="F28" s="601"/>
      <c r="G28" s="602"/>
      <c r="H28" s="774"/>
      <c r="I28" s="603"/>
      <c r="J28" s="604">
        <f>'[1]6A'!K27</f>
        <v>0</v>
      </c>
      <c r="K28" s="605"/>
      <c r="L28" s="606"/>
      <c r="M28" s="579"/>
    </row>
    <row r="29" spans="2:13" ht="15.75" thickBot="1" x14ac:dyDescent="0.3">
      <c r="B29" s="580"/>
      <c r="C29" s="15"/>
      <c r="D29" s="33"/>
      <c r="E29" s="33"/>
      <c r="F29" s="10"/>
      <c r="G29" s="36" t="s">
        <v>15</v>
      </c>
      <c r="H29" s="607"/>
      <c r="I29" s="607"/>
      <c r="J29" s="608">
        <f>SUM(J23:J28)</f>
        <v>0</v>
      </c>
      <c r="K29" s="609">
        <f>SUM(K24:K28)</f>
        <v>0</v>
      </c>
      <c r="L29" s="610">
        <v>0</v>
      </c>
      <c r="M29" s="579"/>
    </row>
    <row r="30" spans="2:13" ht="3.75" customHeight="1" x14ac:dyDescent="0.25">
      <c r="B30" s="580"/>
      <c r="C30" s="26"/>
      <c r="D30" s="36"/>
      <c r="E30" s="36"/>
      <c r="F30" s="33"/>
      <c r="G30" s="33"/>
      <c r="H30" s="33"/>
      <c r="I30" s="33"/>
      <c r="J30" s="611"/>
      <c r="K30" s="611"/>
      <c r="L30" s="611"/>
      <c r="M30" s="579"/>
    </row>
    <row r="31" spans="2:13" ht="15.75" thickBot="1" x14ac:dyDescent="0.3">
      <c r="B31" s="580"/>
      <c r="C31" s="25" t="s">
        <v>16</v>
      </c>
      <c r="D31" s="612"/>
      <c r="E31" s="612"/>
      <c r="F31" s="613"/>
      <c r="G31" s="613"/>
      <c r="H31" s="613"/>
      <c r="I31" s="33"/>
      <c r="J31" s="614"/>
      <c r="K31" s="611"/>
      <c r="L31" s="611"/>
      <c r="M31" s="579"/>
    </row>
    <row r="32" spans="2:13" x14ac:dyDescent="0.25">
      <c r="B32" s="580"/>
      <c r="C32" s="10"/>
      <c r="D32" s="596" t="s">
        <v>17</v>
      </c>
      <c r="E32" s="33"/>
      <c r="F32" s="597"/>
      <c r="G32" s="597"/>
      <c r="H32" s="597"/>
      <c r="I32" s="597"/>
      <c r="J32" s="615">
        <f>'[1]6A'!K31</f>
        <v>0</v>
      </c>
      <c r="K32" s="616"/>
      <c r="L32" s="617"/>
      <c r="M32" s="579"/>
    </row>
    <row r="33" spans="2:13" x14ac:dyDescent="0.25">
      <c r="B33" s="580"/>
      <c r="C33" s="10"/>
      <c r="D33" s="596" t="s">
        <v>18</v>
      </c>
      <c r="E33" s="33"/>
      <c r="F33" s="50"/>
      <c r="G33" s="50"/>
      <c r="H33" s="50"/>
      <c r="I33" s="50"/>
      <c r="J33" s="598">
        <f>'[1]6A'!K32</f>
        <v>0</v>
      </c>
      <c r="K33" s="599"/>
      <c r="L33" s="618"/>
      <c r="M33" s="579"/>
    </row>
    <row r="34" spans="2:13" x14ac:dyDescent="0.25">
      <c r="B34" s="580"/>
      <c r="C34" s="10"/>
      <c r="D34" s="596" t="s">
        <v>19</v>
      </c>
      <c r="E34" s="33"/>
      <c r="F34" s="50"/>
      <c r="G34" s="50"/>
      <c r="H34" s="50"/>
      <c r="I34" s="50"/>
      <c r="J34" s="598">
        <f>'[1]6A'!K33</f>
        <v>0</v>
      </c>
      <c r="K34" s="599"/>
      <c r="L34" s="618"/>
      <c r="M34" s="579"/>
    </row>
    <row r="35" spans="2:13" x14ac:dyDescent="0.25">
      <c r="B35" s="580"/>
      <c r="C35" s="10"/>
      <c r="D35" s="596" t="s">
        <v>20</v>
      </c>
      <c r="E35" s="33"/>
      <c r="F35" s="50"/>
      <c r="G35" s="50"/>
      <c r="H35" s="50"/>
      <c r="I35" s="50"/>
      <c r="J35" s="598">
        <f>'[1]6A'!K34</f>
        <v>0</v>
      </c>
      <c r="K35" s="599"/>
      <c r="L35" s="618"/>
      <c r="M35" s="579"/>
    </row>
    <row r="36" spans="2:13" x14ac:dyDescent="0.25">
      <c r="B36" s="580"/>
      <c r="C36" s="10"/>
      <c r="D36" s="596" t="s">
        <v>21</v>
      </c>
      <c r="E36" s="33"/>
      <c r="F36" s="50"/>
      <c r="G36" s="50"/>
      <c r="H36" s="50"/>
      <c r="I36" s="50"/>
      <c r="J36" s="598">
        <f>'[1]6A'!K35</f>
        <v>0</v>
      </c>
      <c r="K36" s="599"/>
      <c r="L36" s="618"/>
      <c r="M36" s="579"/>
    </row>
    <row r="37" spans="2:13" x14ac:dyDescent="0.25">
      <c r="B37" s="580"/>
      <c r="C37" s="10"/>
      <c r="D37" s="596" t="s">
        <v>92</v>
      </c>
      <c r="E37" s="33"/>
      <c r="F37" s="34"/>
      <c r="G37" s="34"/>
      <c r="H37" s="34"/>
      <c r="I37" s="34"/>
      <c r="J37" s="598">
        <f>'[1]6A'!K36</f>
        <v>0</v>
      </c>
      <c r="K37" s="599"/>
      <c r="L37" s="618"/>
      <c r="M37" s="579"/>
    </row>
    <row r="38" spans="2:13" x14ac:dyDescent="0.25">
      <c r="B38" s="580"/>
      <c r="C38" s="10"/>
      <c r="D38" s="596" t="s">
        <v>23</v>
      </c>
      <c r="E38" s="33"/>
      <c r="F38" s="34"/>
      <c r="G38" s="34"/>
      <c r="H38" s="34"/>
      <c r="I38" s="34"/>
      <c r="J38" s="598">
        <f>'[1]6A'!K37</f>
        <v>0</v>
      </c>
      <c r="K38" s="599"/>
      <c r="L38" s="618"/>
      <c r="M38" s="579"/>
    </row>
    <row r="39" spans="2:13" x14ac:dyDescent="0.25">
      <c r="B39" s="580"/>
      <c r="C39" s="10"/>
      <c r="D39" s="596" t="s">
        <v>24</v>
      </c>
      <c r="E39" s="33"/>
      <c r="F39" s="619"/>
      <c r="G39" s="619"/>
      <c r="H39" s="619"/>
      <c r="I39" s="619"/>
      <c r="J39" s="593">
        <f>'[1]6A'!K38</f>
        <v>0</v>
      </c>
      <c r="K39" s="599"/>
      <c r="L39" s="618"/>
      <c r="M39" s="579"/>
    </row>
    <row r="40" spans="2:13" x14ac:dyDescent="0.25">
      <c r="B40" s="580"/>
      <c r="C40" s="10"/>
      <c r="D40" s="596" t="s">
        <v>25</v>
      </c>
      <c r="E40" s="33"/>
      <c r="F40" s="619"/>
      <c r="G40" s="619"/>
      <c r="H40" s="619"/>
      <c r="I40" s="619"/>
      <c r="J40" s="593">
        <f>'[1]6A'!K39</f>
        <v>0</v>
      </c>
      <c r="K40" s="620"/>
      <c r="L40" s="621"/>
      <c r="M40" s="579"/>
    </row>
    <row r="41" spans="2:13" x14ac:dyDescent="0.25">
      <c r="B41" s="580"/>
      <c r="C41" s="10"/>
      <c r="D41" s="596" t="s">
        <v>26</v>
      </c>
      <c r="E41" s="33"/>
      <c r="F41" s="622"/>
      <c r="G41" s="622"/>
      <c r="H41" s="622"/>
      <c r="I41" s="622"/>
      <c r="J41" s="593">
        <f>'[1]6A'!K40</f>
        <v>0</v>
      </c>
      <c r="K41" s="623"/>
      <c r="L41" s="624"/>
      <c r="M41" s="579"/>
    </row>
    <row r="42" spans="2:13" x14ac:dyDescent="0.25">
      <c r="B42" s="580"/>
      <c r="C42" s="10"/>
      <c r="D42" s="596" t="s">
        <v>263</v>
      </c>
      <c r="E42" s="33"/>
      <c r="F42" s="622"/>
      <c r="G42" s="622"/>
      <c r="H42" s="622"/>
      <c r="I42" s="622"/>
      <c r="J42" s="593">
        <f>'[1]6A'!K41</f>
        <v>0</v>
      </c>
      <c r="K42" s="594"/>
      <c r="L42" s="625"/>
      <c r="M42" s="579"/>
    </row>
    <row r="43" spans="2:13" x14ac:dyDescent="0.25">
      <c r="B43" s="580"/>
      <c r="C43" s="10"/>
      <c r="D43" s="596" t="s">
        <v>264</v>
      </c>
      <c r="E43" s="33"/>
      <c r="F43" s="622"/>
      <c r="G43" s="622"/>
      <c r="H43" s="622"/>
      <c r="I43" s="622"/>
      <c r="J43" s="593">
        <f>'[1]6A'!K42</f>
        <v>0</v>
      </c>
      <c r="K43" s="599"/>
      <c r="L43" s="618"/>
      <c r="M43" s="579"/>
    </row>
    <row r="44" spans="2:13" x14ac:dyDescent="0.25">
      <c r="B44" s="580"/>
      <c r="C44" s="10"/>
      <c r="D44" s="596" t="s">
        <v>29</v>
      </c>
      <c r="E44" s="622"/>
      <c r="F44" s="49"/>
      <c r="G44" s="49"/>
      <c r="H44" s="49"/>
      <c r="I44" s="49"/>
      <c r="J44" s="593">
        <f>'[1]6A'!K43</f>
        <v>0</v>
      </c>
      <c r="K44" s="599"/>
      <c r="L44" s="618"/>
      <c r="M44" s="579"/>
    </row>
    <row r="45" spans="2:13" x14ac:dyDescent="0.25">
      <c r="B45" s="580"/>
      <c r="C45" s="10"/>
      <c r="D45" s="596" t="s">
        <v>30</v>
      </c>
      <c r="E45" s="33"/>
      <c r="F45" s="619"/>
      <c r="G45" s="619"/>
      <c r="H45" s="619"/>
      <c r="I45" s="619"/>
      <c r="J45" s="598">
        <f>'[1]6A'!K44</f>
        <v>0</v>
      </c>
      <c r="K45" s="599"/>
      <c r="L45" s="618"/>
      <c r="M45" s="579"/>
    </row>
    <row r="46" spans="2:13" x14ac:dyDescent="0.25">
      <c r="B46" s="580"/>
      <c r="C46" s="10"/>
      <c r="D46" s="596" t="s">
        <v>31</v>
      </c>
      <c r="E46" s="33"/>
      <c r="F46" s="622"/>
      <c r="G46" s="622"/>
      <c r="H46" s="622"/>
      <c r="I46" s="622"/>
      <c r="J46" s="598">
        <f>'[1]6A'!K45</f>
        <v>0</v>
      </c>
      <c r="K46" s="599"/>
      <c r="L46" s="618"/>
      <c r="M46" s="579"/>
    </row>
    <row r="47" spans="2:13" x14ac:dyDescent="0.25">
      <c r="B47" s="580"/>
      <c r="C47" s="10"/>
      <c r="D47" s="34" t="s">
        <v>14</v>
      </c>
      <c r="E47" s="600">
        <f>(IF(AND(J47&lt;&gt;0,'[1]6A'!E46=""),"Enter Item on Form 6A",'[1]6A'!E46))</f>
        <v>0</v>
      </c>
      <c r="F47" s="601"/>
      <c r="G47" s="602"/>
      <c r="H47" s="774"/>
      <c r="I47" s="603"/>
      <c r="J47" s="604">
        <f>'[1]6A'!K46</f>
        <v>0</v>
      </c>
      <c r="K47" s="626"/>
      <c r="L47" s="627"/>
      <c r="M47" s="579"/>
    </row>
    <row r="48" spans="2:13" ht="15.75" thickBot="1" x14ac:dyDescent="0.3">
      <c r="B48" s="580"/>
      <c r="C48" s="15"/>
      <c r="D48" s="33"/>
      <c r="E48" s="33"/>
      <c r="F48" s="10"/>
      <c r="G48" s="36" t="s">
        <v>15</v>
      </c>
      <c r="H48" s="607"/>
      <c r="I48" s="607"/>
      <c r="J48" s="608">
        <f>SUM(J32:J47)</f>
        <v>0</v>
      </c>
      <c r="K48" s="609">
        <f>(SUM(K32:K40))+(SUM(K42:K47))</f>
        <v>0</v>
      </c>
      <c r="L48" s="628">
        <f>(SUM(L32:L40))+(SUM(L42:L47))</f>
        <v>0</v>
      </c>
      <c r="M48" s="579"/>
    </row>
    <row r="49" spans="2:13" ht="3.75" customHeight="1" x14ac:dyDescent="0.25">
      <c r="B49" s="580"/>
      <c r="C49" s="26"/>
      <c r="D49" s="36"/>
      <c r="E49" s="36"/>
      <c r="F49" s="33"/>
      <c r="G49" s="33"/>
      <c r="H49" s="33"/>
      <c r="I49" s="33"/>
      <c r="J49" s="611"/>
      <c r="K49" s="611"/>
      <c r="L49" s="611"/>
      <c r="M49" s="579"/>
    </row>
    <row r="50" spans="2:13" ht="15.75" thickBot="1" x14ac:dyDescent="0.3">
      <c r="B50" s="580"/>
      <c r="C50" s="629" t="s">
        <v>32</v>
      </c>
      <c r="D50" s="629"/>
      <c r="E50" s="629"/>
      <c r="F50" s="629"/>
      <c r="G50" s="629"/>
      <c r="H50" s="629"/>
      <c r="I50" s="775"/>
      <c r="J50" s="611"/>
      <c r="K50" s="630"/>
      <c r="L50" s="630"/>
      <c r="M50" s="579"/>
    </row>
    <row r="51" spans="2:13" x14ac:dyDescent="0.25">
      <c r="B51" s="580"/>
      <c r="C51" s="10"/>
      <c r="D51" s="596" t="s">
        <v>33</v>
      </c>
      <c r="E51" s="33"/>
      <c r="F51" s="597"/>
      <c r="G51" s="597"/>
      <c r="H51" s="597"/>
      <c r="I51" s="597"/>
      <c r="J51" s="590">
        <f>'[1]6A'!K50</f>
        <v>0</v>
      </c>
      <c r="K51" s="631"/>
      <c r="L51" s="632"/>
      <c r="M51" s="579"/>
    </row>
    <row r="52" spans="2:13" x14ac:dyDescent="0.25">
      <c r="B52" s="580"/>
      <c r="C52" s="10"/>
      <c r="D52" s="596" t="s">
        <v>34</v>
      </c>
      <c r="E52" s="33"/>
      <c r="F52" s="597"/>
      <c r="G52" s="597"/>
      <c r="H52" s="597"/>
      <c r="I52" s="597"/>
      <c r="J52" s="593">
        <f>'[1]6A'!K51</f>
        <v>0</v>
      </c>
      <c r="K52" s="594"/>
      <c r="L52" s="625"/>
      <c r="M52" s="579"/>
    </row>
    <row r="53" spans="2:13" x14ac:dyDescent="0.25">
      <c r="B53" s="580"/>
      <c r="C53" s="10"/>
      <c r="D53" s="596" t="s">
        <v>35</v>
      </c>
      <c r="E53" s="33"/>
      <c r="F53" s="597"/>
      <c r="G53" s="597"/>
      <c r="H53" s="597"/>
      <c r="I53" s="597"/>
      <c r="J53" s="598">
        <f>'[1]6A'!K52</f>
        <v>0</v>
      </c>
      <c r="K53" s="599"/>
      <c r="L53" s="618"/>
      <c r="M53" s="579"/>
    </row>
    <row r="54" spans="2:13" x14ac:dyDescent="0.25">
      <c r="B54" s="580"/>
      <c r="C54" s="10"/>
      <c r="D54" s="596" t="s">
        <v>36</v>
      </c>
      <c r="E54" s="33"/>
      <c r="F54" s="597"/>
      <c r="G54" s="597"/>
      <c r="H54" s="597"/>
      <c r="I54" s="597"/>
      <c r="J54" s="598">
        <f>'[1]6A'!K53</f>
        <v>0</v>
      </c>
      <c r="K54" s="599"/>
      <c r="L54" s="618"/>
      <c r="M54" s="579"/>
    </row>
    <row r="55" spans="2:13" x14ac:dyDescent="0.25">
      <c r="B55" s="580"/>
      <c r="C55" s="10"/>
      <c r="D55" s="60" t="s">
        <v>37</v>
      </c>
      <c r="E55" s="633"/>
      <c r="F55" s="597"/>
      <c r="G55" s="597"/>
      <c r="H55" s="597"/>
      <c r="I55" s="597"/>
      <c r="J55" s="598">
        <f>'[1]6A'!K54</f>
        <v>0</v>
      </c>
      <c r="K55" s="599"/>
      <c r="L55" s="618"/>
      <c r="M55" s="579"/>
    </row>
    <row r="56" spans="2:13" x14ac:dyDescent="0.25">
      <c r="B56" s="580"/>
      <c r="C56" s="10"/>
      <c r="D56" s="596" t="s">
        <v>38</v>
      </c>
      <c r="E56" s="634"/>
      <c r="F56" s="597"/>
      <c r="G56" s="597"/>
      <c r="H56" s="597"/>
      <c r="I56" s="597"/>
      <c r="J56" s="598">
        <f>'[1]6A'!K55</f>
        <v>0</v>
      </c>
      <c r="K56" s="599"/>
      <c r="L56" s="618"/>
      <c r="M56" s="579"/>
    </row>
    <row r="57" spans="2:13" x14ac:dyDescent="0.25">
      <c r="B57" s="580"/>
      <c r="C57" s="10"/>
      <c r="D57" s="596" t="s">
        <v>39</v>
      </c>
      <c r="E57" s="635"/>
      <c r="F57" s="597"/>
      <c r="G57" s="597"/>
      <c r="H57" s="597"/>
      <c r="I57" s="597"/>
      <c r="J57" s="598">
        <f>'[1]6A'!K56</f>
        <v>0</v>
      </c>
      <c r="K57" s="599"/>
      <c r="L57" s="618"/>
      <c r="M57" s="579"/>
    </row>
    <row r="58" spans="2:13" x14ac:dyDescent="0.25">
      <c r="B58" s="580"/>
      <c r="C58" s="10"/>
      <c r="D58" s="596" t="s">
        <v>40</v>
      </c>
      <c r="E58" s="33"/>
      <c r="F58" s="34"/>
      <c r="G58" s="34"/>
      <c r="H58" s="34"/>
      <c r="I58" s="34"/>
      <c r="J58" s="598">
        <f>'[1]6A'!K57</f>
        <v>0</v>
      </c>
      <c r="K58" s="599"/>
      <c r="L58" s="618"/>
      <c r="M58" s="579"/>
    </row>
    <row r="59" spans="2:13" x14ac:dyDescent="0.25">
      <c r="B59" s="580"/>
      <c r="C59" s="10"/>
      <c r="D59" s="60" t="s">
        <v>41</v>
      </c>
      <c r="E59" s="33"/>
      <c r="F59" s="597"/>
      <c r="G59" s="597"/>
      <c r="H59" s="597"/>
      <c r="I59" s="597"/>
      <c r="J59" s="598">
        <f>'[1]6A'!K58</f>
        <v>0</v>
      </c>
      <c r="K59" s="599"/>
      <c r="L59" s="618"/>
      <c r="M59" s="579"/>
    </row>
    <row r="60" spans="2:13" x14ac:dyDescent="0.25">
      <c r="B60" s="580"/>
      <c r="C60" s="10"/>
      <c r="D60" s="60" t="s">
        <v>265</v>
      </c>
      <c r="E60" s="33"/>
      <c r="F60" s="597"/>
      <c r="G60" s="597"/>
      <c r="H60" s="597"/>
      <c r="I60" s="597"/>
      <c r="J60" s="598">
        <f>'[1]6A'!K59</f>
        <v>0</v>
      </c>
      <c r="K60" s="599"/>
      <c r="L60" s="618"/>
      <c r="M60" s="579"/>
    </row>
    <row r="61" spans="2:13" x14ac:dyDescent="0.25">
      <c r="B61" s="580"/>
      <c r="C61" s="10"/>
      <c r="D61" s="60" t="s">
        <v>43</v>
      </c>
      <c r="E61" s="34"/>
      <c r="F61" s="10"/>
      <c r="G61" s="636"/>
      <c r="H61" s="636"/>
      <c r="I61" s="636"/>
      <c r="J61" s="598">
        <f>'[1]6A'!K60</f>
        <v>0</v>
      </c>
      <c r="K61" s="599"/>
      <c r="L61" s="637"/>
      <c r="M61" s="579"/>
    </row>
    <row r="62" spans="2:13" x14ac:dyDescent="0.25">
      <c r="B62" s="580"/>
      <c r="C62" s="10"/>
      <c r="D62" s="60" t="s">
        <v>44</v>
      </c>
      <c r="E62" s="34"/>
      <c r="F62" s="10"/>
      <c r="G62" s="636"/>
      <c r="H62" s="636"/>
      <c r="I62" s="636"/>
      <c r="J62" s="598">
        <f>'[1]6A'!K61</f>
        <v>0</v>
      </c>
      <c r="K62" s="599"/>
      <c r="L62" s="637"/>
      <c r="M62" s="579"/>
    </row>
    <row r="63" spans="2:13" x14ac:dyDescent="0.25">
      <c r="B63" s="580"/>
      <c r="C63" s="10"/>
      <c r="D63" s="34" t="s">
        <v>14</v>
      </c>
      <c r="E63" s="600">
        <f>(IF(AND(J63&lt;&gt;0,'[1]6A'!E62=""),"Enter Item on Form 6A",'[1]6A'!E62))</f>
        <v>0</v>
      </c>
      <c r="F63" s="601"/>
      <c r="G63" s="602"/>
      <c r="H63" s="774"/>
      <c r="I63" s="603"/>
      <c r="J63" s="604">
        <f>'[1]6A'!K62</f>
        <v>0</v>
      </c>
      <c r="K63" s="626"/>
      <c r="L63" s="638"/>
      <c r="M63" s="579"/>
    </row>
    <row r="64" spans="2:13" ht="15.75" thickBot="1" x14ac:dyDescent="0.3">
      <c r="B64" s="580"/>
      <c r="C64" s="15"/>
      <c r="D64" s="33"/>
      <c r="E64" s="33"/>
      <c r="F64" s="10"/>
      <c r="G64" s="36" t="s">
        <v>15</v>
      </c>
      <c r="H64" s="607"/>
      <c r="I64" s="607"/>
      <c r="J64" s="608">
        <f>SUM(J51:J63)</f>
        <v>0</v>
      </c>
      <c r="K64" s="609">
        <f>SUM(K52:K63)</f>
        <v>0</v>
      </c>
      <c r="L64" s="628">
        <f>SUM(L52:L63)</f>
        <v>0</v>
      </c>
      <c r="M64" s="579"/>
    </row>
    <row r="65" spans="2:13" ht="9" customHeight="1" thickBot="1" x14ac:dyDescent="0.3">
      <c r="B65" s="639"/>
      <c r="C65" s="640"/>
      <c r="D65" s="640"/>
      <c r="E65" s="640"/>
      <c r="F65" s="641"/>
      <c r="G65" s="641"/>
      <c r="H65" s="641"/>
      <c r="I65" s="641"/>
      <c r="J65" s="642"/>
      <c r="K65" s="643"/>
      <c r="L65" s="643"/>
      <c r="M65" s="644"/>
    </row>
    <row r="66" spans="2:13" ht="15.75" thickBot="1" x14ac:dyDescent="0.3">
      <c r="B66" s="580"/>
      <c r="C66" s="25" t="s">
        <v>45</v>
      </c>
      <c r="D66" s="612"/>
      <c r="E66" s="612"/>
      <c r="F66" s="613"/>
      <c r="G66" s="613"/>
      <c r="H66" s="613"/>
      <c r="I66" s="613"/>
      <c r="J66" s="645"/>
      <c r="K66" s="611"/>
      <c r="L66" s="611"/>
      <c r="M66" s="579"/>
    </row>
    <row r="67" spans="2:13" x14ac:dyDescent="0.25">
      <c r="B67" s="580"/>
      <c r="C67" s="10"/>
      <c r="D67" s="646" t="s">
        <v>46</v>
      </c>
      <c r="E67" s="36"/>
      <c r="F67" s="33"/>
      <c r="G67" s="33"/>
      <c r="H67" s="33"/>
      <c r="I67" s="33"/>
      <c r="J67" s="590">
        <f>'[1]6A'!K66</f>
        <v>0</v>
      </c>
      <c r="K67" s="647"/>
      <c r="L67" s="648"/>
      <c r="M67" s="579"/>
    </row>
    <row r="68" spans="2:13" x14ac:dyDescent="0.25">
      <c r="B68" s="580"/>
      <c r="C68" s="10"/>
      <c r="D68" s="646" t="s">
        <v>47</v>
      </c>
      <c r="E68" s="36"/>
      <c r="F68" s="33"/>
      <c r="G68" s="33"/>
      <c r="H68" s="33"/>
      <c r="I68" s="33"/>
      <c r="J68" s="649">
        <f>'[1]6A'!K67</f>
        <v>0</v>
      </c>
      <c r="K68" s="650"/>
      <c r="L68" s="651"/>
      <c r="M68" s="579"/>
    </row>
    <row r="69" spans="2:13" ht="15.75" thickBot="1" x14ac:dyDescent="0.3">
      <c r="B69" s="580"/>
      <c r="C69" s="10"/>
      <c r="D69" s="36"/>
      <c r="E69" s="10"/>
      <c r="F69" s="33"/>
      <c r="G69" s="36" t="s">
        <v>15</v>
      </c>
      <c r="H69" s="33"/>
      <c r="I69" s="33"/>
      <c r="J69" s="608">
        <f>SUM(J67:J68)</f>
        <v>0</v>
      </c>
      <c r="K69" s="609">
        <v>0</v>
      </c>
      <c r="L69" s="628">
        <v>0</v>
      </c>
      <c r="M69" s="579"/>
    </row>
    <row r="70" spans="2:13" ht="3.75" customHeight="1" x14ac:dyDescent="0.25">
      <c r="B70" s="580"/>
      <c r="C70" s="10"/>
      <c r="D70" s="36"/>
      <c r="E70" s="10"/>
      <c r="F70" s="33"/>
      <c r="G70" s="33"/>
      <c r="H70" s="33"/>
      <c r="I70" s="33"/>
      <c r="J70" s="611"/>
      <c r="K70" s="611"/>
      <c r="L70" s="611"/>
      <c r="M70" s="579"/>
    </row>
    <row r="71" spans="2:13" ht="15.75" thickBot="1" x14ac:dyDescent="0.3">
      <c r="B71" s="580"/>
      <c r="C71" s="25" t="s">
        <v>48</v>
      </c>
      <c r="D71" s="612"/>
      <c r="E71" s="612"/>
      <c r="F71" s="613"/>
      <c r="G71" s="613"/>
      <c r="H71" s="613"/>
      <c r="I71" s="33"/>
      <c r="J71" s="611"/>
      <c r="K71" s="611"/>
      <c r="L71" s="611"/>
      <c r="M71" s="579"/>
    </row>
    <row r="72" spans="2:13" x14ac:dyDescent="0.25">
      <c r="B72" s="580"/>
      <c r="C72" s="10"/>
      <c r="D72" s="596" t="s">
        <v>49</v>
      </c>
      <c r="E72" s="36"/>
      <c r="F72" s="33"/>
      <c r="G72" s="33"/>
      <c r="H72" s="33"/>
      <c r="I72" s="33"/>
      <c r="J72" s="615">
        <f>'[1]6A'!K71</f>
        <v>0</v>
      </c>
      <c r="K72" s="616"/>
      <c r="L72" s="652"/>
      <c r="M72" s="579"/>
    </row>
    <row r="73" spans="2:13" x14ac:dyDescent="0.25">
      <c r="B73" s="580"/>
      <c r="C73" s="10"/>
      <c r="D73" s="596" t="s">
        <v>50</v>
      </c>
      <c r="E73" s="36"/>
      <c r="F73" s="33"/>
      <c r="G73" s="33"/>
      <c r="H73" s="33"/>
      <c r="I73" s="33"/>
      <c r="J73" s="598">
        <f>'[1]6A'!K72</f>
        <v>0</v>
      </c>
      <c r="K73" s="599"/>
      <c r="L73" s="618"/>
      <c r="M73" s="579"/>
    </row>
    <row r="74" spans="2:13" x14ac:dyDescent="0.25">
      <c r="B74" s="580"/>
      <c r="C74" s="10"/>
      <c r="D74" s="596" t="s">
        <v>51</v>
      </c>
      <c r="E74" s="36"/>
      <c r="F74" s="33"/>
      <c r="G74" s="33"/>
      <c r="H74" s="33"/>
      <c r="I74" s="33"/>
      <c r="J74" s="598">
        <f>'[1]6A'!K73</f>
        <v>0</v>
      </c>
      <c r="K74" s="599"/>
      <c r="L74" s="618"/>
      <c r="M74" s="579"/>
    </row>
    <row r="75" spans="2:13" x14ac:dyDescent="0.25">
      <c r="B75" s="580"/>
      <c r="C75" s="10"/>
      <c r="D75" s="596" t="s">
        <v>52</v>
      </c>
      <c r="E75" s="36"/>
      <c r="F75" s="33"/>
      <c r="G75" s="33"/>
      <c r="H75" s="33"/>
      <c r="I75" s="33"/>
      <c r="J75" s="593">
        <f>'[1]6A'!K74</f>
        <v>0</v>
      </c>
      <c r="K75" s="620"/>
      <c r="L75" s="621"/>
      <c r="M75" s="579"/>
    </row>
    <row r="76" spans="2:13" x14ac:dyDescent="0.25">
      <c r="B76" s="580"/>
      <c r="C76" s="10"/>
      <c r="D76" s="596" t="s">
        <v>53</v>
      </c>
      <c r="E76" s="36"/>
      <c r="F76" s="33"/>
      <c r="G76" s="33"/>
      <c r="H76" s="33"/>
      <c r="I76" s="33"/>
      <c r="J76" s="649">
        <f>'[1]6A'!K75</f>
        <v>0</v>
      </c>
      <c r="K76" s="653"/>
      <c r="L76" s="654"/>
      <c r="M76" s="579"/>
    </row>
    <row r="77" spans="2:13" ht="15.75" thickBot="1" x14ac:dyDescent="0.3">
      <c r="B77" s="580"/>
      <c r="C77" s="15"/>
      <c r="D77" s="33"/>
      <c r="E77" s="33"/>
      <c r="F77" s="10"/>
      <c r="G77" s="36" t="s">
        <v>15</v>
      </c>
      <c r="H77" s="607"/>
      <c r="I77" s="607"/>
      <c r="J77" s="608">
        <f>SUM(J72:J76)</f>
        <v>0</v>
      </c>
      <c r="K77" s="609">
        <f>SUM(K72:K75)</f>
        <v>0</v>
      </c>
      <c r="L77" s="628">
        <f>SUM(L72:L75)</f>
        <v>0</v>
      </c>
      <c r="M77" s="579"/>
    </row>
    <row r="78" spans="2:13" ht="3.75" customHeight="1" x14ac:dyDescent="0.25">
      <c r="B78" s="580"/>
      <c r="C78" s="26"/>
      <c r="D78" s="36"/>
      <c r="E78" s="36"/>
      <c r="F78" s="33"/>
      <c r="G78" s="33"/>
      <c r="H78" s="33"/>
      <c r="I78" s="33"/>
      <c r="J78" s="611"/>
      <c r="K78" s="611"/>
      <c r="L78" s="611"/>
      <c r="M78" s="579"/>
    </row>
    <row r="79" spans="2:13" ht="15.75" thickBot="1" x14ac:dyDescent="0.3">
      <c r="B79" s="580"/>
      <c r="C79" s="25" t="s">
        <v>54</v>
      </c>
      <c r="D79" s="612"/>
      <c r="E79" s="612"/>
      <c r="F79" s="613"/>
      <c r="G79" s="613"/>
      <c r="H79" s="613"/>
      <c r="I79" s="33"/>
      <c r="J79" s="611"/>
      <c r="K79" s="611"/>
      <c r="L79" s="611"/>
      <c r="M79" s="579"/>
    </row>
    <row r="80" spans="2:13" x14ac:dyDescent="0.25">
      <c r="B80" s="580"/>
      <c r="C80" s="10"/>
      <c r="D80" s="596" t="s">
        <v>55</v>
      </c>
      <c r="E80" s="36"/>
      <c r="F80" s="33"/>
      <c r="G80" s="33"/>
      <c r="H80" s="33"/>
      <c r="I80" s="33"/>
      <c r="J80" s="590">
        <f>'[1]6A'!K79</f>
        <v>0</v>
      </c>
      <c r="K80" s="647"/>
      <c r="L80" s="648"/>
      <c r="M80" s="579"/>
    </row>
    <row r="81" spans="2:13" x14ac:dyDescent="0.25">
      <c r="B81" s="580"/>
      <c r="C81" s="10"/>
      <c r="D81" s="596" t="s">
        <v>56</v>
      </c>
      <c r="E81" s="36"/>
      <c r="F81" s="33"/>
      <c r="G81" s="33"/>
      <c r="H81" s="33"/>
      <c r="I81" s="33"/>
      <c r="J81" s="593">
        <f>'[1]6A'!K80</f>
        <v>0</v>
      </c>
      <c r="K81" s="655"/>
      <c r="L81" s="656"/>
      <c r="M81" s="579"/>
    </row>
    <row r="82" spans="2:13" x14ac:dyDescent="0.25">
      <c r="B82" s="580"/>
      <c r="C82" s="10"/>
      <c r="D82" s="596" t="s">
        <v>57</v>
      </c>
      <c r="E82" s="36"/>
      <c r="F82" s="33"/>
      <c r="G82" s="33"/>
      <c r="H82" s="33"/>
      <c r="I82" s="33"/>
      <c r="J82" s="593">
        <f>'[1]6A'!K81</f>
        <v>0</v>
      </c>
      <c r="K82" s="655"/>
      <c r="L82" s="656"/>
      <c r="M82" s="579"/>
    </row>
    <row r="83" spans="2:13" x14ac:dyDescent="0.25">
      <c r="B83" s="580"/>
      <c r="C83" s="10"/>
      <c r="D83" s="657" t="s">
        <v>58</v>
      </c>
      <c r="E83" s="33"/>
      <c r="F83" s="33"/>
      <c r="G83" s="33"/>
      <c r="H83" s="33"/>
      <c r="I83" s="33"/>
      <c r="J83" s="593">
        <f>'[1]6A'!K82</f>
        <v>0</v>
      </c>
      <c r="K83" s="655"/>
      <c r="L83" s="656"/>
      <c r="M83" s="579"/>
    </row>
    <row r="84" spans="2:13" x14ac:dyDescent="0.25">
      <c r="B84" s="580"/>
      <c r="C84" s="10"/>
      <c r="D84" s="658" t="s">
        <v>59</v>
      </c>
      <c r="E84" s="33"/>
      <c r="F84" s="33"/>
      <c r="G84" s="33"/>
      <c r="H84" s="33"/>
      <c r="I84" s="33"/>
      <c r="J84" s="593">
        <f>'[1]6A'!K83</f>
        <v>0</v>
      </c>
      <c r="K84" s="655"/>
      <c r="L84" s="656"/>
      <c r="M84" s="579"/>
    </row>
    <row r="85" spans="2:13" x14ac:dyDescent="0.25">
      <c r="B85" s="580"/>
      <c r="C85" s="10"/>
      <c r="D85" s="658" t="s">
        <v>60</v>
      </c>
      <c r="E85" s="33"/>
      <c r="F85" s="33"/>
      <c r="G85" s="33"/>
      <c r="H85" s="33"/>
      <c r="I85" s="33"/>
      <c r="J85" s="593">
        <f>'[1]6A'!K84</f>
        <v>0</v>
      </c>
      <c r="K85" s="655"/>
      <c r="L85" s="656"/>
      <c r="M85" s="579"/>
    </row>
    <row r="86" spans="2:13" x14ac:dyDescent="0.25">
      <c r="B86" s="580"/>
      <c r="C86" s="10"/>
      <c r="D86" s="60" t="s">
        <v>61</v>
      </c>
      <c r="E86" s="36"/>
      <c r="F86" s="33"/>
      <c r="G86" s="33"/>
      <c r="H86" s="33"/>
      <c r="I86" s="33"/>
      <c r="J86" s="593">
        <f>'[1]6A'!K85</f>
        <v>0</v>
      </c>
      <c r="K86" s="655"/>
      <c r="L86" s="656"/>
      <c r="M86" s="579"/>
    </row>
    <row r="87" spans="2:13" x14ac:dyDescent="0.25">
      <c r="B87" s="580"/>
      <c r="C87" s="10"/>
      <c r="D87" s="34" t="s">
        <v>14</v>
      </c>
      <c r="E87" s="600">
        <f>(IF(AND(J87&lt;&gt;0,'[1]6A'!E86=""),"Enter Item on Form 6A",'[1]6A'!E86))</f>
        <v>0</v>
      </c>
      <c r="F87" s="601"/>
      <c r="G87" s="602"/>
      <c r="H87" s="774"/>
      <c r="I87" s="603"/>
      <c r="J87" s="649">
        <f>'[1]6A'!K86</f>
        <v>0</v>
      </c>
      <c r="K87" s="650"/>
      <c r="L87" s="651"/>
      <c r="M87" s="579"/>
    </row>
    <row r="88" spans="2:13" ht="15.75" thickBot="1" x14ac:dyDescent="0.3">
      <c r="B88" s="580"/>
      <c r="C88" s="15"/>
      <c r="D88" s="33"/>
      <c r="E88" s="33"/>
      <c r="F88" s="10"/>
      <c r="G88" s="36" t="s">
        <v>15</v>
      </c>
      <c r="H88" s="607"/>
      <c r="I88" s="607"/>
      <c r="J88" s="608">
        <f>SUM(J80:J87)</f>
        <v>0</v>
      </c>
      <c r="K88" s="609">
        <v>0</v>
      </c>
      <c r="L88" s="628">
        <v>0</v>
      </c>
      <c r="M88" s="579"/>
    </row>
    <row r="89" spans="2:13" ht="3.75" customHeight="1" x14ac:dyDescent="0.25">
      <c r="B89" s="580"/>
      <c r="C89" s="26"/>
      <c r="D89" s="36"/>
      <c r="E89" s="36"/>
      <c r="F89" s="33"/>
      <c r="G89" s="33"/>
      <c r="H89" s="33"/>
      <c r="I89" s="33"/>
      <c r="J89" s="611"/>
      <c r="K89" s="611"/>
      <c r="L89" s="611"/>
      <c r="M89" s="579"/>
    </row>
    <row r="90" spans="2:13" ht="15.75" thickBot="1" x14ac:dyDescent="0.3">
      <c r="B90" s="580"/>
      <c r="C90" s="25" t="s">
        <v>62</v>
      </c>
      <c r="D90" s="612"/>
      <c r="E90" s="612"/>
      <c r="F90" s="613"/>
      <c r="G90" s="613"/>
      <c r="H90" s="613"/>
      <c r="I90" s="33"/>
      <c r="J90" s="68"/>
      <c r="K90" s="68"/>
      <c r="L90" s="659"/>
      <c r="M90" s="579"/>
    </row>
    <row r="91" spans="2:13" x14ac:dyDescent="0.25">
      <c r="B91" s="580"/>
      <c r="C91" s="10"/>
      <c r="D91" s="660" t="s">
        <v>63</v>
      </c>
      <c r="E91" s="33"/>
      <c r="F91" s="619"/>
      <c r="G91" s="619"/>
      <c r="H91" s="619"/>
      <c r="I91" s="619"/>
      <c r="J91" s="590">
        <f>'[1]6A'!K90</f>
        <v>0</v>
      </c>
      <c r="K91" s="647"/>
      <c r="L91" s="648"/>
      <c r="M91" s="579"/>
    </row>
    <row r="92" spans="2:13" x14ac:dyDescent="0.25">
      <c r="B92" s="580"/>
      <c r="C92" s="10"/>
      <c r="D92" s="660" t="s">
        <v>64</v>
      </c>
      <c r="E92" s="33"/>
      <c r="F92" s="622"/>
      <c r="G92" s="622"/>
      <c r="H92" s="622"/>
      <c r="I92" s="622"/>
      <c r="J92" s="593">
        <f>'[1]6A'!K91</f>
        <v>0</v>
      </c>
      <c r="K92" s="655"/>
      <c r="L92" s="656"/>
      <c r="M92" s="579"/>
    </row>
    <row r="93" spans="2:13" x14ac:dyDescent="0.25">
      <c r="B93" s="580"/>
      <c r="C93" s="10"/>
      <c r="D93" s="661" t="s">
        <v>14</v>
      </c>
      <c r="E93" s="600">
        <f>(IF(AND(J93&lt;&gt;0,'[1]6A'!E92=""),"Enter Item on Form 6A",'[1]6A'!E92))</f>
        <v>0</v>
      </c>
      <c r="F93" s="601"/>
      <c r="G93" s="602"/>
      <c r="H93" s="774"/>
      <c r="I93" s="603"/>
      <c r="J93" s="649">
        <f>'[1]6A'!K92</f>
        <v>0</v>
      </c>
      <c r="K93" s="650"/>
      <c r="L93" s="651"/>
      <c r="M93" s="579"/>
    </row>
    <row r="94" spans="2:13" ht="15.75" thickBot="1" x14ac:dyDescent="0.3">
      <c r="B94" s="580"/>
      <c r="C94" s="15"/>
      <c r="D94" s="33"/>
      <c r="E94" s="33"/>
      <c r="F94" s="10"/>
      <c r="G94" s="36" t="s">
        <v>15</v>
      </c>
      <c r="H94" s="607"/>
      <c r="I94" s="607"/>
      <c r="J94" s="608">
        <f>SUM(J91:J93)</f>
        <v>0</v>
      </c>
      <c r="K94" s="609">
        <v>0</v>
      </c>
      <c r="L94" s="628">
        <v>0</v>
      </c>
      <c r="M94" s="579"/>
    </row>
    <row r="95" spans="2:13" ht="3.75" customHeight="1" x14ac:dyDescent="0.25">
      <c r="B95" s="580"/>
      <c r="C95" s="26"/>
      <c r="D95" s="36"/>
      <c r="E95" s="36"/>
      <c r="F95" s="33"/>
      <c r="G95" s="33"/>
      <c r="H95" s="33"/>
      <c r="I95" s="33"/>
      <c r="J95" s="611"/>
      <c r="K95" s="611"/>
      <c r="L95" s="611"/>
      <c r="M95" s="579"/>
    </row>
    <row r="96" spans="2:13" ht="15.75" thickBot="1" x14ac:dyDescent="0.3">
      <c r="B96" s="580"/>
      <c r="C96" s="25" t="s">
        <v>65</v>
      </c>
      <c r="D96" s="612"/>
      <c r="E96" s="612"/>
      <c r="F96" s="613"/>
      <c r="G96" s="613"/>
      <c r="H96" s="613"/>
      <c r="I96" s="613"/>
      <c r="J96" s="662"/>
      <c r="K96" s="68"/>
      <c r="L96" s="659"/>
      <c r="M96" s="579"/>
    </row>
    <row r="97" spans="2:13" x14ac:dyDescent="0.25">
      <c r="B97" s="580"/>
      <c r="C97" s="10"/>
      <c r="D97" s="60" t="s">
        <v>66</v>
      </c>
      <c r="E97" s="33"/>
      <c r="F97" s="619"/>
      <c r="G97" s="619"/>
      <c r="H97" s="619"/>
      <c r="I97" s="619"/>
      <c r="J97" s="615">
        <f>'[1]6A'!K96</f>
        <v>0</v>
      </c>
      <c r="K97" s="616"/>
      <c r="L97" s="652"/>
      <c r="M97" s="579"/>
    </row>
    <row r="98" spans="2:13" x14ac:dyDescent="0.25">
      <c r="B98" s="580"/>
      <c r="C98" s="10"/>
      <c r="D98" s="60" t="s">
        <v>67</v>
      </c>
      <c r="E98" s="33"/>
      <c r="F98" s="622"/>
      <c r="G98" s="622"/>
      <c r="H98" s="622"/>
      <c r="I98" s="622"/>
      <c r="J98" s="598">
        <f>'[1]6A'!K97</f>
        <v>0</v>
      </c>
      <c r="K98" s="599"/>
      <c r="L98" s="618"/>
      <c r="M98" s="579"/>
    </row>
    <row r="99" spans="2:13" x14ac:dyDescent="0.25">
      <c r="B99" s="580"/>
      <c r="C99" s="10"/>
      <c r="D99" s="60" t="s">
        <v>68</v>
      </c>
      <c r="E99" s="33"/>
      <c r="F99" s="33"/>
      <c r="G99" s="33"/>
      <c r="H99" s="33"/>
      <c r="I99" s="33"/>
      <c r="J99" s="598">
        <f>'[1]6A'!K98</f>
        <v>0</v>
      </c>
      <c r="K99" s="599"/>
      <c r="L99" s="618"/>
      <c r="M99" s="579"/>
    </row>
    <row r="100" spans="2:13" x14ac:dyDescent="0.25">
      <c r="B100" s="580"/>
      <c r="C100" s="10"/>
      <c r="D100" s="60" t="s">
        <v>69</v>
      </c>
      <c r="E100" s="33"/>
      <c r="F100" s="33"/>
      <c r="G100" s="33"/>
      <c r="H100" s="33"/>
      <c r="I100" s="33"/>
      <c r="J100" s="598">
        <f>'[1]6A'!K99</f>
        <v>0</v>
      </c>
      <c r="K100" s="599"/>
      <c r="L100" s="618"/>
      <c r="M100" s="579"/>
    </row>
    <row r="101" spans="2:13" x14ac:dyDescent="0.25">
      <c r="B101" s="580"/>
      <c r="C101" s="10"/>
      <c r="D101" s="60" t="s">
        <v>70</v>
      </c>
      <c r="E101" s="33"/>
      <c r="F101" s="33"/>
      <c r="G101" s="33"/>
      <c r="H101" s="33"/>
      <c r="I101" s="33"/>
      <c r="J101" s="598">
        <f>'[1]6A'!K100</f>
        <v>0</v>
      </c>
      <c r="K101" s="599"/>
      <c r="L101" s="618"/>
      <c r="M101" s="579"/>
    </row>
    <row r="102" spans="2:13" x14ac:dyDescent="0.25">
      <c r="B102" s="580"/>
      <c r="C102" s="10"/>
      <c r="D102" s="657" t="s">
        <v>71</v>
      </c>
      <c r="E102" s="33"/>
      <c r="F102" s="33"/>
      <c r="G102" s="33"/>
      <c r="H102" s="33"/>
      <c r="I102" s="33"/>
      <c r="J102" s="598">
        <f>'[1]6A'!K101</f>
        <v>0</v>
      </c>
      <c r="K102" s="599"/>
      <c r="L102" s="618"/>
      <c r="M102" s="579"/>
    </row>
    <row r="103" spans="2:13" x14ac:dyDescent="0.25">
      <c r="B103" s="580"/>
      <c r="C103" s="10"/>
      <c r="D103" s="657" t="s">
        <v>72</v>
      </c>
      <c r="E103" s="33"/>
      <c r="F103" s="33"/>
      <c r="G103" s="33"/>
      <c r="H103" s="33"/>
      <c r="I103" s="33"/>
      <c r="J103" s="593">
        <f>'[1]6A'!K102</f>
        <v>0</v>
      </c>
      <c r="K103" s="620"/>
      <c r="L103" s="621"/>
      <c r="M103" s="579"/>
    </row>
    <row r="104" spans="2:13" x14ac:dyDescent="0.25">
      <c r="B104" s="580"/>
      <c r="C104" s="10"/>
      <c r="D104" s="658" t="s">
        <v>73</v>
      </c>
      <c r="E104" s="33"/>
      <c r="F104" s="33"/>
      <c r="G104" s="33"/>
      <c r="H104" s="33"/>
      <c r="I104" s="33"/>
      <c r="J104" s="593">
        <f>'[1]6A'!K103</f>
        <v>0</v>
      </c>
      <c r="K104" s="623"/>
      <c r="L104" s="624"/>
      <c r="M104" s="579"/>
    </row>
    <row r="105" spans="2:13" x14ac:dyDescent="0.25">
      <c r="B105" s="580"/>
      <c r="C105" s="10"/>
      <c r="D105" s="60" t="s">
        <v>74</v>
      </c>
      <c r="E105" s="33"/>
      <c r="F105" s="33"/>
      <c r="G105" s="33"/>
      <c r="H105" s="33"/>
      <c r="I105" s="33"/>
      <c r="J105" s="593">
        <f>'[1]6A'!K104</f>
        <v>0</v>
      </c>
      <c r="K105" s="663"/>
      <c r="L105" s="664"/>
      <c r="M105" s="579"/>
    </row>
    <row r="106" spans="2:13" x14ac:dyDescent="0.25">
      <c r="B106" s="580"/>
      <c r="C106" s="10"/>
      <c r="D106" s="657" t="s">
        <v>75</v>
      </c>
      <c r="E106" s="33"/>
      <c r="F106" s="33"/>
      <c r="G106" s="33"/>
      <c r="H106" s="33"/>
      <c r="I106" s="33"/>
      <c r="J106" s="593">
        <f>'[1]6A'!K105</f>
        <v>0</v>
      </c>
      <c r="K106" s="665"/>
      <c r="L106" s="666"/>
      <c r="M106" s="579"/>
    </row>
    <row r="107" spans="2:13" x14ac:dyDescent="0.25">
      <c r="B107" s="580"/>
      <c r="C107" s="10"/>
      <c r="D107" s="660" t="s">
        <v>95</v>
      </c>
      <c r="E107" s="667"/>
      <c r="F107" s="622"/>
      <c r="G107" s="622"/>
      <c r="H107" s="622"/>
      <c r="I107" s="622"/>
      <c r="J107" s="649">
        <f>'[1]6A'!K106</f>
        <v>0</v>
      </c>
      <c r="K107" s="650"/>
      <c r="L107" s="651"/>
      <c r="M107" s="579"/>
    </row>
    <row r="108" spans="2:13" ht="15.75" thickBot="1" x14ac:dyDescent="0.3">
      <c r="B108" s="580"/>
      <c r="C108" s="15"/>
      <c r="D108" s="33"/>
      <c r="E108" s="33"/>
      <c r="F108" s="10"/>
      <c r="G108" s="36" t="s">
        <v>15</v>
      </c>
      <c r="H108" s="607"/>
      <c r="I108" s="607"/>
      <c r="J108" s="608">
        <f>SUM(J97:J107)</f>
        <v>0</v>
      </c>
      <c r="K108" s="609">
        <f>SUM(K97:K103)+K105</f>
        <v>0</v>
      </c>
      <c r="L108" s="628">
        <f>SUM(L97:L103)+L105</f>
        <v>0</v>
      </c>
      <c r="M108" s="579"/>
    </row>
    <row r="109" spans="2:13" ht="9" customHeight="1" thickBot="1" x14ac:dyDescent="0.3">
      <c r="B109" s="639"/>
      <c r="C109" s="668"/>
      <c r="D109" s="122"/>
      <c r="E109" s="122"/>
      <c r="F109" s="121"/>
      <c r="G109" s="121"/>
      <c r="H109" s="121"/>
      <c r="I109" s="121"/>
      <c r="J109" s="669"/>
      <c r="K109" s="669"/>
      <c r="L109" s="669"/>
      <c r="M109" s="644"/>
    </row>
    <row r="110" spans="2:13" ht="15.75" thickBot="1" x14ac:dyDescent="0.3">
      <c r="B110" s="580"/>
      <c r="C110" s="25" t="s">
        <v>77</v>
      </c>
      <c r="D110" s="612"/>
      <c r="E110" s="612"/>
      <c r="F110" s="613"/>
      <c r="G110" s="613"/>
      <c r="H110" s="613"/>
      <c r="I110" s="33"/>
      <c r="J110" s="611"/>
      <c r="K110" s="611"/>
      <c r="L110" s="611"/>
      <c r="M110" s="670"/>
    </row>
    <row r="111" spans="2:13" x14ac:dyDescent="0.25">
      <c r="B111" s="580"/>
      <c r="C111" s="671"/>
      <c r="D111" s="596" t="s">
        <v>78</v>
      </c>
      <c r="E111" s="36"/>
      <c r="F111" s="33"/>
      <c r="G111" s="33"/>
      <c r="H111" s="33"/>
      <c r="I111" s="33"/>
      <c r="J111" s="590">
        <f>'[1]6A'!K111</f>
        <v>0</v>
      </c>
      <c r="K111" s="647"/>
      <c r="L111" s="648"/>
      <c r="M111" s="670"/>
    </row>
    <row r="112" spans="2:13" x14ac:dyDescent="0.25">
      <c r="B112" s="580"/>
      <c r="C112" s="671"/>
      <c r="D112" s="596" t="s">
        <v>79</v>
      </c>
      <c r="E112" s="36"/>
      <c r="F112" s="33"/>
      <c r="G112" s="33"/>
      <c r="H112" s="33"/>
      <c r="I112" s="33"/>
      <c r="J112" s="593">
        <f>'[1]6A'!K112</f>
        <v>0</v>
      </c>
      <c r="K112" s="655"/>
      <c r="L112" s="656"/>
      <c r="M112" s="670"/>
    </row>
    <row r="113" spans="2:13" x14ac:dyDescent="0.25">
      <c r="B113" s="580"/>
      <c r="C113" s="10"/>
      <c r="D113" s="596" t="s">
        <v>80</v>
      </c>
      <c r="E113" s="36"/>
      <c r="F113" s="33"/>
      <c r="G113" s="33"/>
      <c r="H113" s="33"/>
      <c r="I113" s="33"/>
      <c r="J113" s="593">
        <f>'[1]6A'!K113</f>
        <v>0</v>
      </c>
      <c r="K113" s="655"/>
      <c r="L113" s="656"/>
      <c r="M113" s="579"/>
    </row>
    <row r="114" spans="2:13" x14ac:dyDescent="0.25">
      <c r="B114" s="580"/>
      <c r="C114" s="10"/>
      <c r="D114" s="596" t="s">
        <v>81</v>
      </c>
      <c r="E114" s="36"/>
      <c r="F114" s="33"/>
      <c r="G114" s="33"/>
      <c r="H114" s="33"/>
      <c r="I114" s="33"/>
      <c r="J114" s="593">
        <f>'[1]6A'!K114</f>
        <v>0</v>
      </c>
      <c r="K114" s="655"/>
      <c r="L114" s="656"/>
      <c r="M114" s="579"/>
    </row>
    <row r="115" spans="2:13" x14ac:dyDescent="0.25">
      <c r="B115" s="580"/>
      <c r="C115" s="10"/>
      <c r="D115" s="596" t="s">
        <v>82</v>
      </c>
      <c r="E115" s="36"/>
      <c r="F115" s="33"/>
      <c r="G115" s="33"/>
      <c r="H115" s="33"/>
      <c r="I115" s="33"/>
      <c r="J115" s="593">
        <f>'[1]6A'!K115</f>
        <v>0</v>
      </c>
      <c r="K115" s="655"/>
      <c r="L115" s="656"/>
      <c r="M115" s="579"/>
    </row>
    <row r="116" spans="2:13" x14ac:dyDescent="0.25">
      <c r="B116" s="580"/>
      <c r="C116" s="10"/>
      <c r="D116" s="596" t="s">
        <v>83</v>
      </c>
      <c r="E116" s="36"/>
      <c r="F116" s="33"/>
      <c r="G116" s="33"/>
      <c r="H116" s="33"/>
      <c r="I116" s="33"/>
      <c r="J116" s="593">
        <f>'[1]6A'!K116</f>
        <v>0</v>
      </c>
      <c r="K116" s="655"/>
      <c r="L116" s="656"/>
      <c r="M116" s="579"/>
    </row>
    <row r="117" spans="2:13" x14ac:dyDescent="0.25">
      <c r="B117" s="580"/>
      <c r="C117" s="10"/>
      <c r="D117" s="596" t="s">
        <v>84</v>
      </c>
      <c r="E117" s="36"/>
      <c r="F117" s="33"/>
      <c r="G117" s="33"/>
      <c r="H117" s="33"/>
      <c r="I117" s="33"/>
      <c r="J117" s="649">
        <f>'[1]6A'!K117</f>
        <v>0</v>
      </c>
      <c r="K117" s="650"/>
      <c r="L117" s="651"/>
      <c r="M117" s="579"/>
    </row>
    <row r="118" spans="2:13" ht="15.75" thickBot="1" x14ac:dyDescent="0.3">
      <c r="B118" s="580"/>
      <c r="C118" s="15"/>
      <c r="D118" s="10"/>
      <c r="E118" s="33"/>
      <c r="F118" s="10"/>
      <c r="G118" s="36" t="s">
        <v>15</v>
      </c>
      <c r="H118" s="607"/>
      <c r="I118" s="607"/>
      <c r="J118" s="608">
        <f>SUM(J111:J117)</f>
        <v>0</v>
      </c>
      <c r="K118" s="609">
        <v>0</v>
      </c>
      <c r="L118" s="628">
        <v>0</v>
      </c>
      <c r="M118" s="579"/>
    </row>
    <row r="119" spans="2:13" ht="7.5" customHeight="1" thickBot="1" x14ac:dyDescent="0.3">
      <c r="B119" s="580"/>
      <c r="C119" s="672"/>
      <c r="D119" s="673"/>
      <c r="E119" s="673"/>
      <c r="F119" s="674"/>
      <c r="G119" s="674"/>
      <c r="H119" s="674"/>
      <c r="I119" s="674"/>
      <c r="J119" s="675"/>
      <c r="K119" s="675"/>
      <c r="L119" s="675"/>
      <c r="M119" s="579"/>
    </row>
    <row r="120" spans="2:13" ht="15.75" thickBot="1" x14ac:dyDescent="0.3">
      <c r="B120" s="580"/>
      <c r="C120" s="676" t="s">
        <v>266</v>
      </c>
      <c r="D120" s="677"/>
      <c r="E120" s="677"/>
      <c r="F120" s="677"/>
      <c r="G120" s="677"/>
      <c r="H120" s="677"/>
      <c r="I120" s="677"/>
      <c r="J120" s="678">
        <f>J29+J48+J64+J69+J77+J88+J94+J108+J118</f>
        <v>0</v>
      </c>
      <c r="K120" s="679">
        <f>K29+K48+K64+K69+K77+K88+K94+K108+K118</f>
        <v>0</v>
      </c>
      <c r="L120" s="680">
        <f>L29+L48+L64+L69+L77+L88+L94+L108+L118</f>
        <v>0</v>
      </c>
      <c r="M120" s="579"/>
    </row>
    <row r="121" spans="2:13" ht="7.5" customHeight="1" x14ac:dyDescent="0.25">
      <c r="B121" s="580"/>
      <c r="C121" s="671"/>
      <c r="D121" s="671"/>
      <c r="E121" s="671"/>
      <c r="F121" s="671"/>
      <c r="G121" s="671"/>
      <c r="H121" s="671"/>
      <c r="I121" s="671"/>
      <c r="J121" s="10"/>
      <c r="K121" s="10"/>
      <c r="L121" s="10"/>
      <c r="M121" s="579"/>
    </row>
    <row r="122" spans="2:13" x14ac:dyDescent="0.25">
      <c r="B122" s="580"/>
      <c r="C122" s="681" t="s">
        <v>267</v>
      </c>
      <c r="D122" s="682"/>
      <c r="E122" s="682"/>
      <c r="F122" s="682"/>
      <c r="G122" s="682"/>
      <c r="H122" s="682"/>
      <c r="I122" s="682"/>
      <c r="J122" s="682"/>
      <c r="K122" s="682"/>
      <c r="L122" s="683"/>
      <c r="M122" s="579"/>
    </row>
    <row r="123" spans="2:13" x14ac:dyDescent="0.25">
      <c r="B123" s="580"/>
      <c r="C123" s="684"/>
      <c r="D123" s="685"/>
      <c r="E123" s="685"/>
      <c r="F123" s="685"/>
      <c r="G123" s="685"/>
      <c r="H123" s="685"/>
      <c r="I123" s="685"/>
      <c r="J123" s="685"/>
      <c r="K123" s="685"/>
      <c r="L123" s="686"/>
      <c r="M123" s="579"/>
    </row>
    <row r="124" spans="2:13" x14ac:dyDescent="0.25">
      <c r="B124" s="580"/>
      <c r="C124" s="687"/>
      <c r="D124" s="688"/>
      <c r="E124" s="688"/>
      <c r="F124" s="688"/>
      <c r="G124" s="688"/>
      <c r="H124" s="688"/>
      <c r="I124" s="688"/>
      <c r="J124" s="688"/>
      <c r="K124" s="688"/>
      <c r="L124" s="689"/>
      <c r="M124" s="579"/>
    </row>
    <row r="125" spans="2:13" ht="9" customHeight="1" thickBot="1" x14ac:dyDescent="0.3">
      <c r="B125" s="690"/>
      <c r="C125" s="691"/>
      <c r="D125" s="691"/>
      <c r="E125" s="691"/>
      <c r="F125" s="691"/>
      <c r="G125" s="691"/>
      <c r="H125" s="691"/>
      <c r="I125" s="691"/>
      <c r="J125" s="691"/>
      <c r="K125" s="691"/>
      <c r="L125" s="691"/>
      <c r="M125" s="644"/>
    </row>
  </sheetData>
  <sheetProtection formatCells="0" formatColumns="0" formatRows="0"/>
  <mergeCells count="14">
    <mergeCell ref="J13:L13"/>
    <mergeCell ref="J15:L15"/>
    <mergeCell ref="E28:G28"/>
    <mergeCell ref="E47:G47"/>
    <mergeCell ref="E63:G63"/>
    <mergeCell ref="E87:G87"/>
    <mergeCell ref="E93:G93"/>
    <mergeCell ref="C122:L124"/>
    <mergeCell ref="J17:L17"/>
    <mergeCell ref="J18:J21"/>
    <mergeCell ref="K18:L18"/>
    <mergeCell ref="K19:K21"/>
    <mergeCell ref="L19:L21"/>
    <mergeCell ref="J11:L11"/>
  </mergeCells>
  <pageMargins left="0.7" right="0.7" top="0.75" bottom="0.75" header="0.3" footer="0.3"/>
  <pageSetup scale="84" fitToHeight="2" orientation="portrait" r:id="rId1"/>
  <headerFooter>
    <oddFooter>&amp;LForm 6C
LIHTC Budget (Basis Calculation)&amp;CCFA Forms&amp;REdition: 2016
Version: 1.0</oddFooter>
  </headerFooter>
  <rowBreaks count="2" manualBreakCount="2">
    <brk id="65" min="1" max="11" man="1"/>
    <brk id="109" min="1" max="1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N57"/>
  <sheetViews>
    <sheetView showGridLines="0" zoomScaleNormal="100" workbookViewId="0">
      <selection activeCell="E21" sqref="E20:E21"/>
    </sheetView>
  </sheetViews>
  <sheetFormatPr defaultRowHeight="15" x14ac:dyDescent="0.25"/>
  <cols>
    <col min="1" max="2" width="1.7109375" style="692" customWidth="1"/>
    <col min="3" max="3" width="2.85546875" style="692" customWidth="1"/>
    <col min="4" max="4" width="14.28515625" style="692" customWidth="1"/>
    <col min="5" max="5" width="48.42578125" style="692" customWidth="1"/>
    <col min="6" max="6" width="4.140625" style="692" customWidth="1"/>
    <col min="7" max="7" width="11.5703125" style="692" customWidth="1"/>
    <col min="8" max="8" width="8.7109375" style="692" bestFit="1" customWidth="1"/>
    <col min="9" max="9" width="16" style="692" bestFit="1" customWidth="1"/>
    <col min="10" max="10" width="1.7109375" style="692" customWidth="1"/>
    <col min="11" max="16384" width="9.140625" style="692"/>
  </cols>
  <sheetData>
    <row r="5" spans="2:13" ht="9" customHeight="1" thickBot="1" x14ac:dyDescent="0.3"/>
    <row r="6" spans="2:13" ht="9" customHeight="1" thickBot="1" x14ac:dyDescent="0.3">
      <c r="B6" s="693"/>
      <c r="C6" s="694"/>
      <c r="D6" s="694"/>
      <c r="E6" s="695"/>
      <c r="F6" s="695"/>
      <c r="G6" s="695"/>
      <c r="H6" s="695"/>
      <c r="I6" s="695"/>
      <c r="J6" s="696"/>
    </row>
    <row r="7" spans="2:13" ht="19.5" thickBot="1" x14ac:dyDescent="0.35">
      <c r="B7" s="697"/>
      <c r="C7" s="768" t="s">
        <v>268</v>
      </c>
      <c r="D7" s="768"/>
      <c r="E7" s="768"/>
      <c r="F7" s="768"/>
      <c r="G7" s="770" t="str">
        <f>IF('1-U'!I5="","Enter Date on Form 1-U",(CONCATENATE("Current As of ",(TEXT('1-U'!I5,"mm/dd/yyyy")))))</f>
        <v>Enter Date on Form 1-U</v>
      </c>
      <c r="H7" s="771"/>
      <c r="I7" s="772"/>
      <c r="J7" s="698"/>
    </row>
    <row r="8" spans="2:13" s="1" customFormat="1" x14ac:dyDescent="0.25">
      <c r="B8" s="100"/>
      <c r="C8" s="102"/>
      <c r="D8" s="102"/>
      <c r="E8" s="102"/>
      <c r="F8" s="102"/>
      <c r="G8" s="106"/>
      <c r="H8" s="102"/>
      <c r="I8" s="102"/>
      <c r="J8" s="101"/>
      <c r="K8" s="102"/>
      <c r="L8" s="102"/>
      <c r="M8" s="102"/>
    </row>
    <row r="9" spans="2:13" s="1" customFormat="1" ht="15.75" thickBot="1" x14ac:dyDescent="0.3">
      <c r="B9" s="100"/>
      <c r="C9" s="498" t="str">
        <f>IF('1-U'!E9="","Enter Project Sponsor Name on Form 1-U",(CONCATENATE("Sponsor Name: ",'1-U'!E9)))</f>
        <v>Enter Project Sponsor Name on Form 1-U</v>
      </c>
      <c r="D9" s="498"/>
      <c r="E9" s="498"/>
      <c r="F9" s="417"/>
      <c r="G9" s="785" t="str">
        <f>IF('1-U'!E13="","Enter Site Name/ID on Form 1-U",(CONCATENATE("Site Name/ID: ",'1-U'!E13)))</f>
        <v>Enter Site Name/ID on Form 1-U</v>
      </c>
      <c r="H9" s="785"/>
      <c r="I9" s="785"/>
      <c r="J9" s="101"/>
      <c r="K9"/>
      <c r="L9"/>
      <c r="M9"/>
    </row>
    <row r="10" spans="2:13" s="1" customFormat="1" ht="3.75" customHeight="1" x14ac:dyDescent="0.25">
      <c r="B10" s="100"/>
      <c r="C10" s="102"/>
      <c r="D10" s="102"/>
      <c r="E10" s="102"/>
      <c r="F10" s="106"/>
      <c r="G10" s="106"/>
      <c r="H10"/>
      <c r="I10"/>
      <c r="J10" s="101"/>
      <c r="K10"/>
      <c r="L10"/>
      <c r="M10"/>
    </row>
    <row r="11" spans="2:13" s="1" customFormat="1" ht="15.75" thickBot="1" x14ac:dyDescent="0.3">
      <c r="B11" s="100"/>
      <c r="C11" s="498" t="str">
        <f>IF('1-U'!E7="","Enter Project Name on Form 1",(CONCATENATE("Project Name: ",'1-U'!E7)))</f>
        <v>Enter Project Name on Form 1</v>
      </c>
      <c r="D11" s="498"/>
      <c r="E11" s="498"/>
      <c r="F11" s="417"/>
      <c r="G11" s="785" t="str">
        <f>IF('1-U'!E11="","Enter Contract Number on Form 1",(CONCATENATE("Contract Number: ",'1-U'!E11)))</f>
        <v>Enter Contract Number on Form 1</v>
      </c>
      <c r="H11" s="785"/>
      <c r="I11" s="785"/>
      <c r="J11" s="101"/>
      <c r="K11"/>
      <c r="L11"/>
      <c r="M11"/>
    </row>
    <row r="12" spans="2:13" s="1" customFormat="1" ht="7.5" customHeight="1" x14ac:dyDescent="0.25">
      <c r="B12" s="105"/>
      <c r="C12" s="106"/>
      <c r="D12" s="106"/>
      <c r="E12" s="106"/>
      <c r="F12" s="106"/>
      <c r="G12" s="106"/>
      <c r="H12" s="106"/>
      <c r="I12" s="106"/>
      <c r="J12" s="101"/>
      <c r="K12" s="106"/>
      <c r="L12" s="106"/>
      <c r="M12" s="13"/>
    </row>
    <row r="13" spans="2:13" ht="15.75" thickBot="1" x14ac:dyDescent="0.3">
      <c r="B13" s="697"/>
      <c r="C13" s="700" t="s">
        <v>269</v>
      </c>
      <c r="D13" s="700"/>
      <c r="E13" s="704"/>
      <c r="F13" s="704"/>
      <c r="G13" s="704"/>
      <c r="H13" s="701"/>
      <c r="I13" s="702"/>
      <c r="J13" s="703"/>
    </row>
    <row r="14" spans="2:13" x14ac:dyDescent="0.25">
      <c r="B14" s="697"/>
      <c r="C14" s="699"/>
      <c r="D14" s="780" t="s">
        <v>270</v>
      </c>
      <c r="E14" s="780"/>
      <c r="F14" s="780"/>
      <c r="G14" s="783"/>
      <c r="H14" s="781" t="s">
        <v>300</v>
      </c>
      <c r="I14" s="704"/>
      <c r="J14" s="703"/>
    </row>
    <row r="15" spans="2:13" ht="15.75" thickBot="1" x14ac:dyDescent="0.3">
      <c r="B15" s="697"/>
      <c r="C15" s="699"/>
      <c r="D15" s="780"/>
      <c r="E15" s="780"/>
      <c r="F15" s="780"/>
      <c r="G15" s="783"/>
      <c r="H15" s="782"/>
      <c r="I15" s="704"/>
      <c r="J15" s="703"/>
    </row>
    <row r="16" spans="2:13" ht="7.5" customHeight="1" thickBot="1" x14ac:dyDescent="0.3">
      <c r="B16" s="697"/>
      <c r="C16" s="699"/>
      <c r="D16" s="769"/>
      <c r="E16" s="769"/>
      <c r="F16" s="769"/>
      <c r="G16" s="769"/>
      <c r="H16" s="701"/>
      <c r="I16" s="701"/>
      <c r="J16" s="703"/>
    </row>
    <row r="17" spans="2:10" ht="24.75" thickBot="1" x14ac:dyDescent="0.3">
      <c r="B17" s="697"/>
      <c r="C17" s="699"/>
      <c r="D17" s="699"/>
      <c r="E17" s="700"/>
      <c r="F17" s="700"/>
      <c r="G17" s="700"/>
      <c r="H17" s="706" t="s">
        <v>261</v>
      </c>
      <c r="I17" s="707" t="s">
        <v>271</v>
      </c>
      <c r="J17" s="703"/>
    </row>
    <row r="18" spans="2:10" ht="15.75" thickBot="1" x14ac:dyDescent="0.3">
      <c r="B18" s="697"/>
      <c r="C18" s="708" t="s">
        <v>272</v>
      </c>
      <c r="D18" s="708"/>
      <c r="E18" s="709"/>
      <c r="F18" s="709"/>
      <c r="G18" s="709"/>
      <c r="H18" s="710"/>
      <c r="I18" s="710"/>
      <c r="J18" s="703"/>
    </row>
    <row r="19" spans="2:10" x14ac:dyDescent="0.25">
      <c r="B19" s="697"/>
      <c r="C19" s="700"/>
      <c r="D19" s="711" t="s">
        <v>273</v>
      </c>
      <c r="E19" s="704"/>
      <c r="F19" s="704"/>
      <c r="G19" s="704"/>
      <c r="H19" s="712">
        <f>'6C-U'!K120</f>
        <v>0</v>
      </c>
      <c r="I19" s="713">
        <f>'6C-U'!L120</f>
        <v>0</v>
      </c>
      <c r="J19" s="703"/>
    </row>
    <row r="20" spans="2:10" x14ac:dyDescent="0.25">
      <c r="B20" s="697"/>
      <c r="C20" s="700"/>
      <c r="D20" s="714" t="s">
        <v>274</v>
      </c>
      <c r="E20" s="704"/>
      <c r="F20" s="704"/>
      <c r="G20" s="704"/>
      <c r="H20" s="715"/>
      <c r="I20" s="716"/>
      <c r="J20" s="703"/>
    </row>
    <row r="21" spans="2:10" x14ac:dyDescent="0.25">
      <c r="B21" s="697"/>
      <c r="C21" s="700"/>
      <c r="D21" s="714" t="s">
        <v>275</v>
      </c>
      <c r="E21" s="704"/>
      <c r="F21" s="704"/>
      <c r="G21" s="704"/>
      <c r="H21" s="715"/>
      <c r="I21" s="717"/>
      <c r="J21" s="703"/>
    </row>
    <row r="22" spans="2:10" ht="30" customHeight="1" x14ac:dyDescent="0.25">
      <c r="B22" s="697"/>
      <c r="C22" s="700"/>
      <c r="D22" s="705" t="s">
        <v>276</v>
      </c>
      <c r="E22" s="705"/>
      <c r="F22" s="769"/>
      <c r="G22" s="784"/>
      <c r="H22" s="715"/>
      <c r="I22" s="717"/>
      <c r="J22" s="703"/>
    </row>
    <row r="23" spans="2:10" x14ac:dyDescent="0.25">
      <c r="B23" s="697"/>
      <c r="C23" s="700"/>
      <c r="D23" s="718" t="s">
        <v>277</v>
      </c>
      <c r="E23" s="742"/>
      <c r="F23" s="742"/>
      <c r="G23" s="719"/>
      <c r="H23" s="720"/>
      <c r="I23" s="721"/>
      <c r="J23" s="703"/>
    </row>
    <row r="24" spans="2:10" ht="15.75" thickBot="1" x14ac:dyDescent="0.3">
      <c r="B24" s="697"/>
      <c r="C24" s="700"/>
      <c r="D24" s="711" t="s">
        <v>278</v>
      </c>
      <c r="E24" s="704"/>
      <c r="F24" s="704"/>
      <c r="G24" s="704"/>
      <c r="H24" s="722">
        <f>H19-(SUM(H20:H23))</f>
        <v>0</v>
      </c>
      <c r="I24" s="723">
        <f>I19-(SUM(I21:I23))</f>
        <v>0</v>
      </c>
      <c r="J24" s="703"/>
    </row>
    <row r="25" spans="2:10" ht="15.75" thickBot="1" x14ac:dyDescent="0.3">
      <c r="B25" s="697"/>
      <c r="C25" s="700"/>
      <c r="D25" s="714"/>
      <c r="E25" s="704"/>
      <c r="F25" s="704"/>
      <c r="G25" s="704"/>
      <c r="H25" s="702"/>
      <c r="I25" s="701"/>
      <c r="J25" s="703"/>
    </row>
    <row r="26" spans="2:10" x14ac:dyDescent="0.25">
      <c r="B26" s="697"/>
      <c r="C26" s="700"/>
      <c r="D26" s="701" t="s">
        <v>278</v>
      </c>
      <c r="E26" s="704"/>
      <c r="F26" s="704"/>
      <c r="G26" s="704"/>
      <c r="H26" s="712">
        <f>H24</f>
        <v>0</v>
      </c>
      <c r="I26" s="724">
        <f>I24</f>
        <v>0</v>
      </c>
      <c r="J26" s="703"/>
    </row>
    <row r="27" spans="2:10" x14ac:dyDescent="0.25">
      <c r="B27" s="697"/>
      <c r="C27" s="700"/>
      <c r="D27" s="701" t="s">
        <v>279</v>
      </c>
      <c r="E27" s="704"/>
      <c r="F27" s="704"/>
      <c r="G27" s="704"/>
      <c r="H27" s="725">
        <v>1</v>
      </c>
      <c r="I27" s="726">
        <f>IF(H14="Yes",130%,100%)</f>
        <v>1</v>
      </c>
      <c r="J27" s="703"/>
    </row>
    <row r="28" spans="2:10" x14ac:dyDescent="0.25">
      <c r="B28" s="697"/>
      <c r="C28" s="700"/>
      <c r="D28" s="727" t="s">
        <v>280</v>
      </c>
      <c r="E28" s="742"/>
      <c r="F28" s="742"/>
      <c r="G28" s="719"/>
      <c r="H28" s="728">
        <v>1</v>
      </c>
      <c r="I28" s="729">
        <v>1</v>
      </c>
      <c r="J28" s="703"/>
    </row>
    <row r="29" spans="2:10" ht="15.75" thickBot="1" x14ac:dyDescent="0.3">
      <c r="B29" s="697"/>
      <c r="C29" s="700"/>
      <c r="D29" s="730" t="s">
        <v>281</v>
      </c>
      <c r="E29" s="704"/>
      <c r="F29" s="704"/>
      <c r="G29" s="704"/>
      <c r="H29" s="731">
        <f>(H26*H27)*H28</f>
        <v>0</v>
      </c>
      <c r="I29" s="732">
        <f>(I26*I27)*I28</f>
        <v>0</v>
      </c>
      <c r="J29" s="703"/>
    </row>
    <row r="30" spans="2:10" ht="15.75" thickBot="1" x14ac:dyDescent="0.3">
      <c r="B30" s="697"/>
      <c r="C30" s="700"/>
      <c r="D30" s="714"/>
      <c r="E30" s="704"/>
      <c r="F30" s="704"/>
      <c r="G30" s="704"/>
      <c r="H30" s="701"/>
      <c r="I30" s="701"/>
      <c r="J30" s="703"/>
    </row>
    <row r="31" spans="2:10" x14ac:dyDescent="0.25">
      <c r="B31" s="697"/>
      <c r="C31" s="700"/>
      <c r="D31" s="714" t="s">
        <v>281</v>
      </c>
      <c r="E31" s="704"/>
      <c r="F31" s="704"/>
      <c r="G31" s="704"/>
      <c r="H31" s="712">
        <f>H29</f>
        <v>0</v>
      </c>
      <c r="I31" s="724">
        <f>I29</f>
        <v>0</v>
      </c>
      <c r="J31" s="703"/>
    </row>
    <row r="32" spans="2:10" x14ac:dyDescent="0.25">
      <c r="B32" s="697"/>
      <c r="C32" s="700"/>
      <c r="D32" s="718" t="s">
        <v>282</v>
      </c>
      <c r="E32" s="704"/>
      <c r="F32" s="704"/>
      <c r="G32" s="704"/>
      <c r="H32" s="733">
        <v>3.2199999999999999E-2</v>
      </c>
      <c r="I32" s="734">
        <v>0.09</v>
      </c>
      <c r="J32" s="703"/>
    </row>
    <row r="33" spans="2:14" ht="15.75" thickBot="1" x14ac:dyDescent="0.3">
      <c r="B33" s="697"/>
      <c r="C33" s="700"/>
      <c r="D33" s="711" t="s">
        <v>283</v>
      </c>
      <c r="E33" s="704"/>
      <c r="F33" s="704"/>
      <c r="G33" s="704"/>
      <c r="H33" s="722">
        <f>H31*H32</f>
        <v>0</v>
      </c>
      <c r="I33" s="723">
        <f>I31*I32</f>
        <v>0</v>
      </c>
      <c r="J33" s="703"/>
    </row>
    <row r="34" spans="2:14" ht="15" customHeight="1" thickBot="1" x14ac:dyDescent="0.3">
      <c r="B34" s="697"/>
      <c r="C34" s="700"/>
      <c r="D34" s="714"/>
      <c r="E34" s="704"/>
      <c r="F34" s="704"/>
      <c r="G34" s="704"/>
      <c r="H34" s="701"/>
      <c r="I34" s="701"/>
      <c r="J34" s="703"/>
    </row>
    <row r="35" spans="2:14" ht="15.75" thickBot="1" x14ac:dyDescent="0.3">
      <c r="B35" s="697"/>
      <c r="C35" s="700"/>
      <c r="D35" s="711" t="s">
        <v>284</v>
      </c>
      <c r="E35" s="704"/>
      <c r="F35" s="704"/>
      <c r="G35" s="704"/>
      <c r="H35" s="701"/>
      <c r="I35" s="735">
        <f>H33+I33</f>
        <v>0</v>
      </c>
      <c r="J35" s="703"/>
    </row>
    <row r="36" spans="2:14" x14ac:dyDescent="0.25">
      <c r="B36" s="697"/>
      <c r="C36" s="700"/>
      <c r="D36" s="700"/>
      <c r="E36" s="714"/>
      <c r="F36" s="714"/>
      <c r="G36" s="714"/>
      <c r="H36" s="701"/>
      <c r="I36" s="701"/>
      <c r="J36" s="703"/>
    </row>
    <row r="37" spans="2:14" ht="15.75" thickBot="1" x14ac:dyDescent="0.3">
      <c r="B37" s="697"/>
      <c r="C37" s="736" t="s">
        <v>285</v>
      </c>
      <c r="D37" s="736"/>
      <c r="E37" s="737"/>
      <c r="F37" s="737"/>
      <c r="G37" s="737"/>
      <c r="H37" s="738"/>
      <c r="I37" s="739"/>
      <c r="J37" s="703"/>
    </row>
    <row r="38" spans="2:14" x14ac:dyDescent="0.25">
      <c r="B38" s="697"/>
      <c r="C38" s="700"/>
      <c r="D38" s="714" t="s">
        <v>286</v>
      </c>
      <c r="E38" s="704"/>
      <c r="F38" s="704"/>
      <c r="G38" s="704"/>
      <c r="H38" s="701"/>
      <c r="I38" s="740">
        <f>'6A-U'!K121</f>
        <v>0</v>
      </c>
      <c r="J38" s="741"/>
    </row>
    <row r="39" spans="2:14" x14ac:dyDescent="0.25">
      <c r="B39" s="697"/>
      <c r="C39" s="700"/>
      <c r="D39" s="718" t="s">
        <v>298</v>
      </c>
      <c r="E39" s="742"/>
      <c r="F39" s="742"/>
      <c r="G39" s="742"/>
      <c r="H39" s="743"/>
      <c r="I39" s="776"/>
      <c r="J39" s="703"/>
      <c r="K39" s="778" t="str">
        <f>IF(I39&gt;0,"ERROR - Enter value as a negative","")</f>
        <v/>
      </c>
      <c r="L39" s="777"/>
      <c r="M39" s="777"/>
      <c r="N39" s="777"/>
    </row>
    <row r="40" spans="2:14" ht="15.75" thickBot="1" x14ac:dyDescent="0.3">
      <c r="B40" s="697"/>
      <c r="C40" s="700"/>
      <c r="D40" s="711" t="s">
        <v>287</v>
      </c>
      <c r="E40" s="704"/>
      <c r="F40" s="704"/>
      <c r="G40" s="704"/>
      <c r="H40" s="730"/>
      <c r="I40" s="745">
        <f>I38+I39</f>
        <v>0</v>
      </c>
      <c r="J40" s="703"/>
    </row>
    <row r="41" spans="2:14" ht="15.75" thickBot="1" x14ac:dyDescent="0.3">
      <c r="B41" s="697"/>
      <c r="C41" s="700"/>
      <c r="D41" s="714"/>
      <c r="E41" s="704"/>
      <c r="F41" s="704"/>
      <c r="G41" s="704"/>
      <c r="H41" s="701"/>
      <c r="I41" s="702"/>
      <c r="J41" s="703"/>
    </row>
    <row r="42" spans="2:14" x14ac:dyDescent="0.25">
      <c r="B42" s="697"/>
      <c r="C42" s="700"/>
      <c r="D42" s="714" t="s">
        <v>287</v>
      </c>
      <c r="E42" s="704"/>
      <c r="F42" s="704"/>
      <c r="G42" s="704"/>
      <c r="H42" s="701"/>
      <c r="I42" s="740">
        <f>I40</f>
        <v>0</v>
      </c>
      <c r="J42" s="703"/>
    </row>
    <row r="43" spans="2:14" ht="15.75" thickBot="1" x14ac:dyDescent="0.3">
      <c r="B43" s="697"/>
      <c r="C43" s="700"/>
      <c r="D43" s="714" t="s">
        <v>288</v>
      </c>
      <c r="E43" s="704"/>
      <c r="F43" s="704"/>
      <c r="G43" s="704"/>
      <c r="H43" s="701"/>
      <c r="I43" s="746"/>
      <c r="J43" s="703"/>
      <c r="L43" s="184"/>
    </row>
    <row r="44" spans="2:14" ht="15.75" thickBot="1" x14ac:dyDescent="0.3">
      <c r="B44" s="697"/>
      <c r="C44" s="700"/>
      <c r="D44" s="747" t="s">
        <v>289</v>
      </c>
      <c r="E44" s="742"/>
      <c r="F44" s="742"/>
      <c r="G44" s="742"/>
      <c r="H44" s="727"/>
      <c r="I44" s="796">
        <v>10</v>
      </c>
      <c r="J44" s="703"/>
    </row>
    <row r="45" spans="2:14" ht="15.75" thickBot="1" x14ac:dyDescent="0.3">
      <c r="B45" s="697"/>
      <c r="C45" s="700"/>
      <c r="D45" s="748" t="s">
        <v>290</v>
      </c>
      <c r="E45" s="704"/>
      <c r="F45" s="704"/>
      <c r="G45" s="704"/>
      <c r="H45" s="701"/>
      <c r="I45" s="749">
        <f>IFERROR(((I42/I43)/10),0)</f>
        <v>0</v>
      </c>
      <c r="J45" s="703"/>
    </row>
    <row r="46" spans="2:14" x14ac:dyDescent="0.25">
      <c r="B46" s="697"/>
      <c r="C46" s="700"/>
      <c r="D46" s="700"/>
      <c r="E46" s="714"/>
      <c r="F46" s="714"/>
      <c r="G46" s="714"/>
      <c r="H46" s="701"/>
      <c r="I46" s="702"/>
      <c r="J46" s="703"/>
    </row>
    <row r="47" spans="2:14" x14ac:dyDescent="0.25">
      <c r="B47" s="697"/>
      <c r="C47" s="700" t="s">
        <v>291</v>
      </c>
      <c r="D47" s="700"/>
      <c r="E47" s="714"/>
      <c r="F47" s="714"/>
      <c r="G47" s="714"/>
      <c r="H47" s="701"/>
      <c r="I47" s="750" t="s">
        <v>300</v>
      </c>
      <c r="J47" s="703"/>
    </row>
    <row r="48" spans="2:14" x14ac:dyDescent="0.25">
      <c r="B48" s="697"/>
      <c r="C48" s="700"/>
      <c r="D48" s="700"/>
      <c r="E48" s="714"/>
      <c r="F48" s="714"/>
      <c r="G48" s="714"/>
      <c r="H48" s="701"/>
      <c r="I48" s="702"/>
      <c r="J48" s="703"/>
    </row>
    <row r="49" spans="2:10" ht="15.75" thickBot="1" x14ac:dyDescent="0.3">
      <c r="B49" s="697"/>
      <c r="C49" s="736" t="s">
        <v>292</v>
      </c>
      <c r="D49" s="736"/>
      <c r="E49" s="737"/>
      <c r="F49" s="737"/>
      <c r="G49" s="737"/>
      <c r="H49" s="738"/>
      <c r="I49" s="701"/>
      <c r="J49" s="751"/>
    </row>
    <row r="50" spans="2:10" x14ac:dyDescent="0.25">
      <c r="B50" s="697"/>
      <c r="C50" s="700"/>
      <c r="D50" s="714" t="s">
        <v>293</v>
      </c>
      <c r="E50" s="704"/>
      <c r="F50" s="704"/>
      <c r="G50" s="704"/>
      <c r="H50" s="701"/>
      <c r="I50" s="779"/>
      <c r="J50" s="751"/>
    </row>
    <row r="51" spans="2:10" x14ac:dyDescent="0.25">
      <c r="B51" s="697"/>
      <c r="C51" s="700"/>
      <c r="D51" s="718" t="s">
        <v>294</v>
      </c>
      <c r="E51" s="742"/>
      <c r="F51" s="742"/>
      <c r="G51" s="742"/>
      <c r="H51" s="743"/>
      <c r="I51" s="744">
        <f>IF(I47="Yes",20957,16153)</f>
        <v>16153</v>
      </c>
      <c r="J51" s="751"/>
    </row>
    <row r="52" spans="2:10" ht="15.75" thickBot="1" x14ac:dyDescent="0.3">
      <c r="B52" s="697"/>
      <c r="C52" s="700"/>
      <c r="D52" s="711" t="s">
        <v>295</v>
      </c>
      <c r="E52" s="704"/>
      <c r="F52" s="704"/>
      <c r="G52" s="704"/>
      <c r="H52" s="701"/>
      <c r="I52" s="749">
        <f>I50*I51</f>
        <v>0</v>
      </c>
      <c r="J52" s="751"/>
    </row>
    <row r="53" spans="2:10" ht="15.75" thickBot="1" x14ac:dyDescent="0.3">
      <c r="B53" s="697"/>
      <c r="C53" s="699"/>
      <c r="D53" s="699"/>
      <c r="E53" s="700"/>
      <c r="F53" s="700"/>
      <c r="G53" s="700"/>
      <c r="H53" s="701"/>
      <c r="I53" s="701"/>
      <c r="J53" s="741"/>
    </row>
    <row r="54" spans="2:10" s="758" customFormat="1" ht="20.25" thickTop="1" thickBot="1" x14ac:dyDescent="0.35">
      <c r="B54" s="752"/>
      <c r="C54" s="753"/>
      <c r="D54" s="753"/>
      <c r="E54" s="754" t="s">
        <v>296</v>
      </c>
      <c r="F54" s="755"/>
      <c r="G54" s="755"/>
      <c r="H54" s="755"/>
      <c r="I54" s="756">
        <f>MIN(I35,I45,I52)</f>
        <v>0</v>
      </c>
      <c r="J54" s="757"/>
    </row>
    <row r="55" spans="2:10" ht="7.5" customHeight="1" thickBot="1" x14ac:dyDescent="0.3">
      <c r="B55" s="759"/>
      <c r="C55" s="704"/>
      <c r="D55" s="704"/>
      <c r="E55" s="704"/>
      <c r="F55" s="704"/>
      <c r="G55" s="704"/>
      <c r="H55" s="704"/>
      <c r="I55" s="704"/>
      <c r="J55" s="760"/>
    </row>
    <row r="56" spans="2:10" ht="15.75" thickBot="1" x14ac:dyDescent="0.3">
      <c r="B56" s="759"/>
      <c r="C56" s="704"/>
      <c r="D56" s="704"/>
      <c r="E56" s="761" t="s">
        <v>297</v>
      </c>
      <c r="F56" s="762"/>
      <c r="G56" s="762"/>
      <c r="H56" s="762"/>
      <c r="I56" s="763">
        <f>I54*I43*10</f>
        <v>0</v>
      </c>
      <c r="J56" s="760"/>
    </row>
    <row r="57" spans="2:10" ht="15.75" thickBot="1" x14ac:dyDescent="0.3">
      <c r="B57" s="764"/>
      <c r="C57" s="765"/>
      <c r="D57" s="765"/>
      <c r="E57" s="766"/>
      <c r="F57" s="766"/>
      <c r="G57" s="766"/>
      <c r="H57" s="766"/>
      <c r="I57" s="766"/>
      <c r="J57" s="767"/>
    </row>
  </sheetData>
  <sheetProtection formatCells="0" formatColumns="0" formatRows="0"/>
  <mergeCells count="12">
    <mergeCell ref="H14:H15"/>
    <mergeCell ref="G7:I7"/>
    <mergeCell ref="D14:G15"/>
    <mergeCell ref="G9:I9"/>
    <mergeCell ref="G11:I11"/>
    <mergeCell ref="E57:I57"/>
    <mergeCell ref="K39:N39"/>
    <mergeCell ref="D22:E22"/>
    <mergeCell ref="E54:H54"/>
    <mergeCell ref="E56:H56"/>
    <mergeCell ref="C9:E9"/>
    <mergeCell ref="C11:E11"/>
  </mergeCells>
  <conditionalFormatting sqref="I39">
    <cfRule type="cellIs" dxfId="12" priority="5" operator="greaterThan">
      <formula>0</formula>
    </cfRule>
  </conditionalFormatting>
  <conditionalFormatting sqref="K39:N39">
    <cfRule type="cellIs" dxfId="11" priority="4" operator="equal">
      <formula>"ERROR - Enter value as a negative"</formula>
    </cfRule>
  </conditionalFormatting>
  <conditionalFormatting sqref="J39">
    <cfRule type="expression" dxfId="10" priority="3">
      <formula>$I$39&gt;0</formula>
    </cfRule>
  </conditionalFormatting>
  <conditionalFormatting sqref="H14:H15">
    <cfRule type="cellIs" dxfId="9" priority="2" operator="equal">
      <formula>"yes"</formula>
    </cfRule>
  </conditionalFormatting>
  <conditionalFormatting sqref="I47">
    <cfRule type="cellIs" dxfId="8" priority="1" operator="equal">
      <formula>"yes"</formula>
    </cfRule>
  </conditionalFormatting>
  <dataValidations count="2">
    <dataValidation type="list" allowBlank="1" showInputMessage="1" showErrorMessage="1" sqref="I47">
      <formula1>"Select…,Yes,No"</formula1>
    </dataValidation>
    <dataValidation type="list" allowBlank="1" showInputMessage="1" showErrorMessage="1" promptTitle="Basis Boost" prompt="Select &quot;Yes&quot; or &quot;No&quot; for form to calculate correctly" sqref="H14:H15">
      <formula1>"Select…,Yes,No"</formula1>
    </dataValidation>
  </dataValidations>
  <pageMargins left="0.7" right="0.4" top="0.7" bottom="0.7" header="0.3" footer="0.3"/>
  <pageSetup scale="89" orientation="portrait" r:id="rId1"/>
  <headerFooter>
    <oddFooter>&amp;LForm 6D
LIHTC Calculation&amp;CCFA Forms&amp;REdition: 2016
Version: 1.0</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2:W143"/>
  <sheetViews>
    <sheetView showGridLines="0" zoomScaleNormal="100" workbookViewId="0">
      <selection activeCell="O16" sqref="O16"/>
    </sheetView>
  </sheetViews>
  <sheetFormatPr defaultRowHeight="15" x14ac:dyDescent="0.25"/>
  <cols>
    <col min="1" max="2" width="1.7109375" style="184" customWidth="1"/>
    <col min="3" max="3" width="14.28515625" style="184" customWidth="1"/>
    <col min="4" max="4" width="9.140625" style="184" customWidth="1"/>
    <col min="5" max="5" width="1.42578125" style="184" customWidth="1"/>
    <col min="6" max="7" width="9.140625" style="184"/>
    <col min="8" max="8" width="10.7109375" style="184" bestFit="1" customWidth="1"/>
    <col min="9" max="22" width="12.5703125" style="184" bestFit="1" customWidth="1"/>
    <col min="23" max="23" width="1.5703125" style="184" customWidth="1"/>
    <col min="24" max="16384" width="9.140625" style="184"/>
  </cols>
  <sheetData>
    <row r="12" spans="2:23" ht="15.75" thickBot="1" x14ac:dyDescent="0.3"/>
    <row r="13" spans="2:23" ht="9" customHeight="1" thickBot="1" x14ac:dyDescent="0.3">
      <c r="B13" s="185"/>
      <c r="C13" s="186"/>
      <c r="D13" s="186"/>
      <c r="E13" s="186"/>
      <c r="F13" s="186"/>
      <c r="G13" s="186"/>
      <c r="H13" s="186"/>
      <c r="I13" s="186"/>
      <c r="J13" s="186"/>
      <c r="K13" s="186"/>
      <c r="L13" s="186"/>
      <c r="M13" s="186"/>
      <c r="N13" s="186"/>
      <c r="O13" s="186"/>
      <c r="P13" s="186"/>
      <c r="Q13" s="186"/>
      <c r="R13" s="186"/>
      <c r="S13" s="186"/>
      <c r="T13" s="186"/>
      <c r="U13" s="186"/>
      <c r="V13" s="186"/>
      <c r="W13" s="187"/>
    </row>
    <row r="14" spans="2:23" ht="19.5" thickBot="1" x14ac:dyDescent="0.35">
      <c r="B14" s="188"/>
      <c r="C14" s="344" t="s">
        <v>249</v>
      </c>
      <c r="D14" s="344"/>
      <c r="E14" s="344"/>
      <c r="F14" s="344"/>
      <c r="G14" s="344"/>
      <c r="H14" s="344"/>
      <c r="I14" s="344"/>
      <c r="J14" s="502" t="str">
        <f>IF('1-U'!I5="","Enter Date on Form 1-U",(CONCATENATE("Current As of ",(TEXT('1-U'!I5,"mm/dd/yyyy")))))</f>
        <v>Enter Date on Form 1-U</v>
      </c>
      <c r="K14" s="503"/>
      <c r="L14" s="504"/>
      <c r="M14" s="344"/>
      <c r="N14" s="344"/>
      <c r="O14" s="344"/>
      <c r="P14" s="344"/>
      <c r="Q14" s="344"/>
      <c r="R14" s="344"/>
      <c r="S14" s="344"/>
      <c r="T14" s="344"/>
      <c r="U14" s="344"/>
      <c r="V14" s="344"/>
      <c r="W14" s="189"/>
    </row>
    <row r="15" spans="2:23" ht="7.5" customHeight="1" x14ac:dyDescent="0.25">
      <c r="B15" s="188"/>
      <c r="C15" s="190"/>
      <c r="D15" s="190"/>
      <c r="E15" s="190"/>
      <c r="F15" s="190"/>
      <c r="G15" s="190"/>
      <c r="H15" s="190"/>
      <c r="I15" s="190"/>
      <c r="J15" s="190"/>
      <c r="K15" s="190"/>
      <c r="L15" s="190"/>
      <c r="M15" s="190"/>
      <c r="N15" s="190"/>
      <c r="O15" s="190"/>
      <c r="P15" s="190"/>
      <c r="Q15" s="190"/>
      <c r="R15" s="190"/>
      <c r="S15" s="190"/>
      <c r="T15" s="190"/>
      <c r="U15" s="190"/>
      <c r="V15" s="190"/>
      <c r="W15" s="189"/>
    </row>
    <row r="16" spans="2:23" ht="15.75" thickBot="1" x14ac:dyDescent="0.3">
      <c r="B16" s="188"/>
      <c r="C16" s="498" t="str">
        <f>IF('1-U'!E9="","Enter Project Sponsor Name on Form 1-U",(CONCATENATE("Sponsor Name: ",'1-U'!E9)))</f>
        <v>Enter Project Sponsor Name on Form 1-U</v>
      </c>
      <c r="D16" s="498"/>
      <c r="E16" s="498"/>
      <c r="F16" s="498"/>
      <c r="G16" s="498"/>
      <c r="H16" s="498"/>
      <c r="I16" s="417"/>
      <c r="J16" s="786" t="str">
        <f>IF('1-U'!E13="","Enter Site Name/ID on Form 1-U",(CONCATENATE("Site Name/ID: ",'1-U'!E13)))</f>
        <v>Enter Site Name/ID on Form 1-U</v>
      </c>
      <c r="K16" s="786"/>
      <c r="L16" s="786"/>
      <c r="M16" s="789"/>
      <c r="N16" s="104"/>
      <c r="O16" s="104"/>
      <c r="P16" s="104"/>
      <c r="Q16" s="104"/>
      <c r="R16" s="104"/>
      <c r="S16" s="104"/>
      <c r="T16" s="104"/>
      <c r="U16" s="104"/>
      <c r="V16" s="104"/>
      <c r="W16" s="189"/>
    </row>
    <row r="17" spans="2:23" ht="3.75" customHeight="1" x14ac:dyDescent="0.25">
      <c r="B17" s="188"/>
      <c r="C17" s="190"/>
      <c r="D17" s="190"/>
      <c r="E17" s="190"/>
      <c r="F17" s="190"/>
      <c r="G17" s="190"/>
      <c r="H17" s="190"/>
      <c r="I17" s="190"/>
      <c r="J17" s="190"/>
      <c r="K17" s="190"/>
      <c r="L17" s="190"/>
      <c r="M17" s="190"/>
      <c r="N17" s="190"/>
      <c r="O17" s="190"/>
      <c r="P17" s="190"/>
      <c r="Q17" s="190"/>
      <c r="R17" s="190"/>
      <c r="S17" s="190"/>
      <c r="T17" s="190"/>
      <c r="U17" s="190"/>
      <c r="V17" s="190"/>
      <c r="W17" s="189"/>
    </row>
    <row r="18" spans="2:23" ht="15.75" thickBot="1" x14ac:dyDescent="0.3">
      <c r="B18" s="188"/>
      <c r="C18" s="498" t="str">
        <f>IF('1-U'!E7="","Enter Project Name on Form 1-U",(CONCATENATE("Project Name: ",'1-U'!E7)))</f>
        <v>Enter Project Name on Form 1-U</v>
      </c>
      <c r="D18" s="498"/>
      <c r="E18" s="498"/>
      <c r="F18" s="498"/>
      <c r="G18" s="498"/>
      <c r="H18" s="498"/>
      <c r="I18" s="417"/>
      <c r="J18" s="786" t="str">
        <f>IF('1-U'!E11="","Enter Contract Number on Form 1",(CONCATENATE("Contract Number: ",'1-U'!E11)))</f>
        <v>Enter Contract Number on Form 1</v>
      </c>
      <c r="K18" s="786"/>
      <c r="L18" s="786"/>
      <c r="M18" s="789"/>
      <c r="N18" s="104"/>
      <c r="O18" s="104"/>
      <c r="P18" s="104"/>
      <c r="Q18" s="104"/>
      <c r="R18" s="104"/>
      <c r="S18" s="104"/>
      <c r="T18" s="104"/>
      <c r="U18" s="104"/>
      <c r="V18" s="104"/>
      <c r="W18" s="189"/>
    </row>
    <row r="19" spans="2:23" ht="7.5" customHeight="1" x14ac:dyDescent="0.25">
      <c r="B19" s="188"/>
      <c r="C19" s="104"/>
      <c r="D19" s="104"/>
      <c r="E19" s="104"/>
      <c r="F19" s="104"/>
      <c r="G19" s="104"/>
      <c r="H19" s="191"/>
      <c r="I19" s="191"/>
      <c r="J19" s="191"/>
      <c r="K19" s="191"/>
      <c r="L19" s="104"/>
      <c r="M19" s="104"/>
      <c r="N19" s="104"/>
      <c r="O19" s="104"/>
      <c r="P19" s="104"/>
      <c r="Q19" s="104"/>
      <c r="R19" s="104"/>
      <c r="S19" s="104"/>
      <c r="T19" s="104"/>
      <c r="U19" s="104"/>
      <c r="V19" s="104"/>
      <c r="W19" s="189"/>
    </row>
    <row r="20" spans="2:23" ht="15.75" thickBot="1" x14ac:dyDescent="0.3">
      <c r="B20" s="192"/>
      <c r="C20" s="196" t="s">
        <v>164</v>
      </c>
      <c r="D20" s="197"/>
      <c r="E20" s="198"/>
      <c r="F20" s="198"/>
      <c r="G20" s="198"/>
      <c r="H20" s="197"/>
      <c r="I20" s="197"/>
      <c r="J20" s="197"/>
      <c r="K20" s="197"/>
      <c r="L20" s="197"/>
      <c r="M20" s="199"/>
      <c r="N20" s="197"/>
      <c r="O20" s="197"/>
      <c r="P20" s="197"/>
      <c r="Q20" s="197"/>
      <c r="R20" s="197"/>
      <c r="S20" s="197"/>
      <c r="T20" s="197"/>
      <c r="U20" s="197"/>
      <c r="V20" s="197"/>
      <c r="W20" s="195"/>
    </row>
    <row r="21" spans="2:23" ht="15.75" thickBot="1" x14ac:dyDescent="0.3">
      <c r="B21" s="200"/>
      <c r="C21" s="191"/>
      <c r="D21" s="190"/>
      <c r="E21" s="191"/>
      <c r="F21" s="191"/>
      <c r="G21" s="191"/>
      <c r="H21" s="201" t="s">
        <v>165</v>
      </c>
      <c r="I21" s="202" t="s">
        <v>166</v>
      </c>
      <c r="J21" s="202" t="s">
        <v>167</v>
      </c>
      <c r="K21" s="202" t="s">
        <v>168</v>
      </c>
      <c r="L21" s="202" t="s">
        <v>169</v>
      </c>
      <c r="M21" s="202" t="s">
        <v>170</v>
      </c>
      <c r="N21" s="202" t="s">
        <v>171</v>
      </c>
      <c r="O21" s="202" t="s">
        <v>172</v>
      </c>
      <c r="P21" s="202" t="s">
        <v>173</v>
      </c>
      <c r="Q21" s="202" t="s">
        <v>174</v>
      </c>
      <c r="R21" s="202" t="s">
        <v>175</v>
      </c>
      <c r="S21" s="202" t="s">
        <v>176</v>
      </c>
      <c r="T21" s="202" t="s">
        <v>177</v>
      </c>
      <c r="U21" s="202" t="s">
        <v>178</v>
      </c>
      <c r="V21" s="203" t="s">
        <v>179</v>
      </c>
      <c r="W21" s="204"/>
    </row>
    <row r="22" spans="2:23" ht="15.75" thickBot="1" x14ac:dyDescent="0.3">
      <c r="B22" s="200"/>
      <c r="C22" s="205" t="s">
        <v>180</v>
      </c>
      <c r="D22" s="191"/>
      <c r="E22" s="191"/>
      <c r="F22" s="206"/>
      <c r="G22" s="207" t="s">
        <v>181</v>
      </c>
      <c r="H22" s="208"/>
      <c r="I22" s="209"/>
      <c r="J22" s="209"/>
      <c r="K22" s="209"/>
      <c r="L22" s="209"/>
      <c r="M22" s="209"/>
      <c r="N22" s="209"/>
      <c r="O22" s="209"/>
      <c r="P22" s="209"/>
      <c r="Q22" s="209"/>
      <c r="R22" s="209"/>
      <c r="S22" s="209"/>
      <c r="T22" s="209"/>
      <c r="U22" s="209"/>
      <c r="V22" s="210"/>
      <c r="W22" s="204"/>
    </row>
    <row r="23" spans="2:23" x14ac:dyDescent="0.25">
      <c r="B23" s="200"/>
      <c r="C23" s="211" t="s">
        <v>182</v>
      </c>
      <c r="D23" s="212"/>
      <c r="E23" s="213"/>
      <c r="F23" s="214"/>
      <c r="G23" s="215">
        <v>2.5000000000000001E-2</v>
      </c>
      <c r="H23" s="216">
        <f>'[1]8A'!M30</f>
        <v>0</v>
      </c>
      <c r="I23" s="217">
        <f t="shared" ref="I23:V25" si="0">H23+(H23*$G23)</f>
        <v>0</v>
      </c>
      <c r="J23" s="217">
        <f t="shared" si="0"/>
        <v>0</v>
      </c>
      <c r="K23" s="217">
        <f t="shared" si="0"/>
        <v>0</v>
      </c>
      <c r="L23" s="217">
        <f t="shared" si="0"/>
        <v>0</v>
      </c>
      <c r="M23" s="217">
        <f t="shared" si="0"/>
        <v>0</v>
      </c>
      <c r="N23" s="217">
        <f t="shared" si="0"/>
        <v>0</v>
      </c>
      <c r="O23" s="217">
        <f t="shared" si="0"/>
        <v>0</v>
      </c>
      <c r="P23" s="217">
        <f t="shared" si="0"/>
        <v>0</v>
      </c>
      <c r="Q23" s="217">
        <f t="shared" si="0"/>
        <v>0</v>
      </c>
      <c r="R23" s="217">
        <f t="shared" si="0"/>
        <v>0</v>
      </c>
      <c r="S23" s="217">
        <f t="shared" si="0"/>
        <v>0</v>
      </c>
      <c r="T23" s="217">
        <f t="shared" si="0"/>
        <v>0</v>
      </c>
      <c r="U23" s="217">
        <f t="shared" si="0"/>
        <v>0</v>
      </c>
      <c r="V23" s="218">
        <f t="shared" si="0"/>
        <v>0</v>
      </c>
      <c r="W23" s="204"/>
    </row>
    <row r="24" spans="2:23" x14ac:dyDescent="0.25">
      <c r="B24" s="200"/>
      <c r="C24" s="567" t="s">
        <v>183</v>
      </c>
      <c r="D24" s="567"/>
      <c r="E24" s="567"/>
      <c r="F24" s="568"/>
      <c r="G24" s="219">
        <v>2.5000000000000001E-2</v>
      </c>
      <c r="H24" s="220">
        <f>'[1]8A'!N30</f>
        <v>0</v>
      </c>
      <c r="I24" s="217">
        <f>H24+(H24*$G24)</f>
        <v>0</v>
      </c>
      <c r="J24" s="217">
        <f t="shared" si="0"/>
        <v>0</v>
      </c>
      <c r="K24" s="217">
        <f t="shared" si="0"/>
        <v>0</v>
      </c>
      <c r="L24" s="217">
        <f t="shared" si="0"/>
        <v>0</v>
      </c>
      <c r="M24" s="217">
        <f t="shared" si="0"/>
        <v>0</v>
      </c>
      <c r="N24" s="217">
        <f t="shared" si="0"/>
        <v>0</v>
      </c>
      <c r="O24" s="217">
        <f t="shared" si="0"/>
        <v>0</v>
      </c>
      <c r="P24" s="217">
        <f t="shared" si="0"/>
        <v>0</v>
      </c>
      <c r="Q24" s="217">
        <f t="shared" si="0"/>
        <v>0</v>
      </c>
      <c r="R24" s="217">
        <f t="shared" si="0"/>
        <v>0</v>
      </c>
      <c r="S24" s="217">
        <f t="shared" si="0"/>
        <v>0</v>
      </c>
      <c r="T24" s="217">
        <f t="shared" si="0"/>
        <v>0</v>
      </c>
      <c r="U24" s="217">
        <f t="shared" si="0"/>
        <v>0</v>
      </c>
      <c r="V24" s="218">
        <f t="shared" si="0"/>
        <v>0</v>
      </c>
      <c r="W24" s="204"/>
    </row>
    <row r="25" spans="2:23" ht="15.75" thickBot="1" x14ac:dyDescent="0.3">
      <c r="B25" s="200"/>
      <c r="C25" s="569" t="s">
        <v>184</v>
      </c>
      <c r="D25" s="569"/>
      <c r="E25" s="569"/>
      <c r="F25" s="570"/>
      <c r="G25" s="221">
        <v>2.5000000000000001E-2</v>
      </c>
      <c r="H25" s="220">
        <f>'[1]8B'!F21</f>
        <v>0</v>
      </c>
      <c r="I25" s="222">
        <f>H25+(H25*$G25)</f>
        <v>0</v>
      </c>
      <c r="J25" s="222">
        <f t="shared" si="0"/>
        <v>0</v>
      </c>
      <c r="K25" s="222">
        <f t="shared" si="0"/>
        <v>0</v>
      </c>
      <c r="L25" s="222">
        <f t="shared" si="0"/>
        <v>0</v>
      </c>
      <c r="M25" s="222">
        <f t="shared" si="0"/>
        <v>0</v>
      </c>
      <c r="N25" s="222">
        <f t="shared" si="0"/>
        <v>0</v>
      </c>
      <c r="O25" s="222">
        <f t="shared" si="0"/>
        <v>0</v>
      </c>
      <c r="P25" s="222">
        <f t="shared" si="0"/>
        <v>0</v>
      </c>
      <c r="Q25" s="222">
        <f t="shared" si="0"/>
        <v>0</v>
      </c>
      <c r="R25" s="222">
        <f t="shared" si="0"/>
        <v>0</v>
      </c>
      <c r="S25" s="222">
        <f t="shared" si="0"/>
        <v>0</v>
      </c>
      <c r="T25" s="222">
        <f t="shared" si="0"/>
        <v>0</v>
      </c>
      <c r="U25" s="222">
        <f t="shared" si="0"/>
        <v>0</v>
      </c>
      <c r="V25" s="223">
        <f t="shared" si="0"/>
        <v>0</v>
      </c>
      <c r="W25" s="204"/>
    </row>
    <row r="26" spans="2:23" x14ac:dyDescent="0.25">
      <c r="B26" s="200"/>
      <c r="C26" s="224" t="s">
        <v>185</v>
      </c>
      <c r="D26" s="225"/>
      <c r="E26" s="226"/>
      <c r="F26" s="227"/>
      <c r="G26" s="228"/>
      <c r="H26" s="229">
        <f>'[1]8B'!F30</f>
        <v>0</v>
      </c>
      <c r="I26" s="230">
        <v>0</v>
      </c>
      <c r="J26" s="230">
        <v>0</v>
      </c>
      <c r="K26" s="230">
        <v>0</v>
      </c>
      <c r="L26" s="230">
        <v>0</v>
      </c>
      <c r="M26" s="230">
        <v>0</v>
      </c>
      <c r="N26" s="230">
        <v>0</v>
      </c>
      <c r="O26" s="230">
        <v>0</v>
      </c>
      <c r="P26" s="230">
        <v>0</v>
      </c>
      <c r="Q26" s="230">
        <v>0</v>
      </c>
      <c r="R26" s="230">
        <v>0</v>
      </c>
      <c r="S26" s="230">
        <v>0</v>
      </c>
      <c r="T26" s="230">
        <v>0</v>
      </c>
      <c r="U26" s="230">
        <v>0</v>
      </c>
      <c r="V26" s="231">
        <v>0</v>
      </c>
      <c r="W26" s="204"/>
    </row>
    <row r="27" spans="2:23" ht="15.75" thickBot="1" x14ac:dyDescent="0.3">
      <c r="B27" s="200"/>
      <c r="C27" s="232" t="s">
        <v>186</v>
      </c>
      <c r="D27" s="232"/>
      <c r="E27" s="191"/>
      <c r="F27" s="233"/>
      <c r="G27" s="234"/>
      <c r="H27" s="235"/>
      <c r="I27" s="236"/>
      <c r="J27" s="236"/>
      <c r="K27" s="236"/>
      <c r="L27" s="236"/>
      <c r="M27" s="236"/>
      <c r="N27" s="236"/>
      <c r="O27" s="236"/>
      <c r="P27" s="236"/>
      <c r="Q27" s="236"/>
      <c r="R27" s="236"/>
      <c r="S27" s="236"/>
      <c r="T27" s="236"/>
      <c r="U27" s="236"/>
      <c r="V27" s="237"/>
      <c r="W27" s="204"/>
    </row>
    <row r="28" spans="2:23" x14ac:dyDescent="0.25">
      <c r="B28" s="200"/>
      <c r="C28" s="571"/>
      <c r="D28" s="571"/>
      <c r="E28" s="571"/>
      <c r="F28" s="572"/>
      <c r="G28" s="215">
        <v>0</v>
      </c>
      <c r="H28" s="238">
        <v>0</v>
      </c>
      <c r="I28" s="239">
        <f t="shared" ref="I28:V29" si="1">H28+(H28*$G28)</f>
        <v>0</v>
      </c>
      <c r="J28" s="239">
        <f t="shared" si="1"/>
        <v>0</v>
      </c>
      <c r="K28" s="239">
        <f t="shared" si="1"/>
        <v>0</v>
      </c>
      <c r="L28" s="239">
        <f t="shared" si="1"/>
        <v>0</v>
      </c>
      <c r="M28" s="239">
        <f>L28+(L28*$G28)</f>
        <v>0</v>
      </c>
      <c r="N28" s="239">
        <f t="shared" si="1"/>
        <v>0</v>
      </c>
      <c r="O28" s="239">
        <f t="shared" si="1"/>
        <v>0</v>
      </c>
      <c r="P28" s="239">
        <f t="shared" si="1"/>
        <v>0</v>
      </c>
      <c r="Q28" s="239">
        <f t="shared" si="1"/>
        <v>0</v>
      </c>
      <c r="R28" s="239">
        <f t="shared" si="1"/>
        <v>0</v>
      </c>
      <c r="S28" s="239">
        <f t="shared" si="1"/>
        <v>0</v>
      </c>
      <c r="T28" s="239">
        <f t="shared" si="1"/>
        <v>0</v>
      </c>
      <c r="U28" s="239">
        <f t="shared" si="1"/>
        <v>0</v>
      </c>
      <c r="V28" s="240">
        <f t="shared" si="1"/>
        <v>0</v>
      </c>
      <c r="W28" s="204"/>
    </row>
    <row r="29" spans="2:23" ht="15.75" thickBot="1" x14ac:dyDescent="0.3">
      <c r="B29" s="200"/>
      <c r="C29" s="573"/>
      <c r="D29" s="573"/>
      <c r="E29" s="573"/>
      <c r="F29" s="574"/>
      <c r="G29" s="221">
        <v>0</v>
      </c>
      <c r="H29" s="241">
        <v>0</v>
      </c>
      <c r="I29" s="242">
        <f t="shared" si="1"/>
        <v>0</v>
      </c>
      <c r="J29" s="242">
        <f t="shared" si="1"/>
        <v>0</v>
      </c>
      <c r="K29" s="242">
        <f t="shared" si="1"/>
        <v>0</v>
      </c>
      <c r="L29" s="242">
        <f t="shared" si="1"/>
        <v>0</v>
      </c>
      <c r="M29" s="242">
        <f t="shared" si="1"/>
        <v>0</v>
      </c>
      <c r="N29" s="242">
        <f t="shared" si="1"/>
        <v>0</v>
      </c>
      <c r="O29" s="242">
        <f t="shared" si="1"/>
        <v>0</v>
      </c>
      <c r="P29" s="242">
        <f t="shared" si="1"/>
        <v>0</v>
      </c>
      <c r="Q29" s="242">
        <f t="shared" si="1"/>
        <v>0</v>
      </c>
      <c r="R29" s="242">
        <f t="shared" si="1"/>
        <v>0</v>
      </c>
      <c r="S29" s="242">
        <f t="shared" si="1"/>
        <v>0</v>
      </c>
      <c r="T29" s="242">
        <f t="shared" si="1"/>
        <v>0</v>
      </c>
      <c r="U29" s="242">
        <f t="shared" si="1"/>
        <v>0</v>
      </c>
      <c r="V29" s="243">
        <f t="shared" si="1"/>
        <v>0</v>
      </c>
      <c r="W29" s="204"/>
    </row>
    <row r="30" spans="2:23" x14ac:dyDescent="0.25">
      <c r="B30" s="200"/>
      <c r="C30" s="232" t="s">
        <v>187</v>
      </c>
      <c r="D30" s="191"/>
      <c r="E30" s="191"/>
      <c r="F30" s="191"/>
      <c r="G30" s="244" t="s">
        <v>188</v>
      </c>
      <c r="H30" s="245">
        <f>SUM(H23:H29)</f>
        <v>0</v>
      </c>
      <c r="I30" s="246">
        <f t="shared" ref="I30:V30" si="2">SUM(I23:I29)</f>
        <v>0</v>
      </c>
      <c r="J30" s="246">
        <f t="shared" si="2"/>
        <v>0</v>
      </c>
      <c r="K30" s="246">
        <f t="shared" si="2"/>
        <v>0</v>
      </c>
      <c r="L30" s="246">
        <f t="shared" si="2"/>
        <v>0</v>
      </c>
      <c r="M30" s="246">
        <f t="shared" si="2"/>
        <v>0</v>
      </c>
      <c r="N30" s="246">
        <f t="shared" si="2"/>
        <v>0</v>
      </c>
      <c r="O30" s="246">
        <f t="shared" si="2"/>
        <v>0</v>
      </c>
      <c r="P30" s="246">
        <f t="shared" si="2"/>
        <v>0</v>
      </c>
      <c r="Q30" s="246">
        <f t="shared" si="2"/>
        <v>0</v>
      </c>
      <c r="R30" s="246">
        <f t="shared" si="2"/>
        <v>0</v>
      </c>
      <c r="S30" s="246">
        <f t="shared" si="2"/>
        <v>0</v>
      </c>
      <c r="T30" s="246">
        <f t="shared" si="2"/>
        <v>0</v>
      </c>
      <c r="U30" s="246">
        <f t="shared" si="2"/>
        <v>0</v>
      </c>
      <c r="V30" s="247">
        <f t="shared" si="2"/>
        <v>0</v>
      </c>
      <c r="W30" s="204"/>
    </row>
    <row r="31" spans="2:23" x14ac:dyDescent="0.25">
      <c r="B31" s="200"/>
      <c r="C31" s="232"/>
      <c r="D31" s="244"/>
      <c r="E31" s="191"/>
      <c r="F31" s="191"/>
      <c r="G31" s="191"/>
      <c r="H31" s="248"/>
      <c r="I31" s="249"/>
      <c r="J31" s="249"/>
      <c r="K31" s="249"/>
      <c r="L31" s="249"/>
      <c r="M31" s="249"/>
      <c r="N31" s="249"/>
      <c r="O31" s="249"/>
      <c r="P31" s="249"/>
      <c r="Q31" s="249"/>
      <c r="R31" s="249"/>
      <c r="S31" s="249"/>
      <c r="T31" s="249"/>
      <c r="U31" s="249"/>
      <c r="V31" s="250"/>
      <c r="W31" s="204"/>
    </row>
    <row r="32" spans="2:23" x14ac:dyDescent="0.25">
      <c r="B32" s="200"/>
      <c r="C32" s="232" t="s">
        <v>189</v>
      </c>
      <c r="D32" s="251"/>
      <c r="E32" s="191"/>
      <c r="F32" s="252"/>
      <c r="G32" s="191"/>
      <c r="H32" s="253">
        <f>'[1]8B'!F39</f>
        <v>0</v>
      </c>
      <c r="I32" s="254">
        <v>0</v>
      </c>
      <c r="J32" s="254">
        <v>0</v>
      </c>
      <c r="K32" s="254">
        <v>0</v>
      </c>
      <c r="L32" s="254">
        <v>0</v>
      </c>
      <c r="M32" s="254">
        <v>0</v>
      </c>
      <c r="N32" s="254">
        <v>0</v>
      </c>
      <c r="O32" s="254">
        <v>0</v>
      </c>
      <c r="P32" s="254">
        <v>0</v>
      </c>
      <c r="Q32" s="254">
        <v>0</v>
      </c>
      <c r="R32" s="254">
        <v>0</v>
      </c>
      <c r="S32" s="254">
        <v>0</v>
      </c>
      <c r="T32" s="254">
        <v>0</v>
      </c>
      <c r="U32" s="254">
        <v>0</v>
      </c>
      <c r="V32" s="255">
        <v>0</v>
      </c>
      <c r="W32" s="204"/>
    </row>
    <row r="33" spans="2:23" x14ac:dyDescent="0.25">
      <c r="B33" s="200"/>
      <c r="C33" s="232"/>
      <c r="D33" s="251"/>
      <c r="E33" s="191"/>
      <c r="F33" s="191"/>
      <c r="G33" s="191"/>
      <c r="H33" s="248"/>
      <c r="I33" s="249"/>
      <c r="J33" s="249"/>
      <c r="K33" s="249"/>
      <c r="L33" s="249"/>
      <c r="M33" s="249"/>
      <c r="N33" s="249"/>
      <c r="O33" s="249"/>
      <c r="P33" s="249"/>
      <c r="Q33" s="249"/>
      <c r="R33" s="249"/>
      <c r="S33" s="249"/>
      <c r="T33" s="249"/>
      <c r="U33" s="249"/>
      <c r="V33" s="250"/>
      <c r="W33" s="204"/>
    </row>
    <row r="34" spans="2:23" ht="15.75" thickBot="1" x14ac:dyDescent="0.3">
      <c r="B34" s="200"/>
      <c r="C34" s="256" t="s">
        <v>190</v>
      </c>
      <c r="D34" s="257"/>
      <c r="E34" s="258"/>
      <c r="F34" s="259"/>
      <c r="G34" s="260"/>
      <c r="H34" s="261">
        <v>0</v>
      </c>
      <c r="I34" s="262">
        <v>0</v>
      </c>
      <c r="J34" s="262">
        <v>0</v>
      </c>
      <c r="K34" s="262">
        <v>0</v>
      </c>
      <c r="L34" s="262">
        <v>0</v>
      </c>
      <c r="M34" s="262">
        <v>0</v>
      </c>
      <c r="N34" s="262">
        <v>0</v>
      </c>
      <c r="O34" s="262">
        <v>0</v>
      </c>
      <c r="P34" s="262">
        <v>0</v>
      </c>
      <c r="Q34" s="262">
        <v>0</v>
      </c>
      <c r="R34" s="262">
        <v>0</v>
      </c>
      <c r="S34" s="262">
        <v>0</v>
      </c>
      <c r="T34" s="262">
        <v>0</v>
      </c>
      <c r="U34" s="262">
        <v>0</v>
      </c>
      <c r="V34" s="263">
        <v>0</v>
      </c>
      <c r="W34" s="204"/>
    </row>
    <row r="35" spans="2:23" ht="15.75" thickTop="1" x14ac:dyDescent="0.25">
      <c r="B35" s="200"/>
      <c r="C35" s="205" t="s">
        <v>191</v>
      </c>
      <c r="D35" s="191"/>
      <c r="E35" s="191"/>
      <c r="F35" s="191"/>
      <c r="G35" s="251" t="s">
        <v>188</v>
      </c>
      <c r="H35" s="264">
        <f>H30+H32+H34</f>
        <v>0</v>
      </c>
      <c r="I35" s="265">
        <f t="shared" ref="I35:V35" si="3">I30+I32+I34</f>
        <v>0</v>
      </c>
      <c r="J35" s="265">
        <f t="shared" si="3"/>
        <v>0</v>
      </c>
      <c r="K35" s="265">
        <f t="shared" si="3"/>
        <v>0</v>
      </c>
      <c r="L35" s="265">
        <f t="shared" si="3"/>
        <v>0</v>
      </c>
      <c r="M35" s="265">
        <f t="shared" si="3"/>
        <v>0</v>
      </c>
      <c r="N35" s="265">
        <f t="shared" si="3"/>
        <v>0</v>
      </c>
      <c r="O35" s="265">
        <f t="shared" si="3"/>
        <v>0</v>
      </c>
      <c r="P35" s="265">
        <f t="shared" si="3"/>
        <v>0</v>
      </c>
      <c r="Q35" s="265">
        <f t="shared" si="3"/>
        <v>0</v>
      </c>
      <c r="R35" s="265">
        <f t="shared" si="3"/>
        <v>0</v>
      </c>
      <c r="S35" s="265">
        <f t="shared" si="3"/>
        <v>0</v>
      </c>
      <c r="T35" s="265">
        <f t="shared" si="3"/>
        <v>0</v>
      </c>
      <c r="U35" s="265">
        <f t="shared" si="3"/>
        <v>0</v>
      </c>
      <c r="V35" s="266">
        <f t="shared" si="3"/>
        <v>0</v>
      </c>
      <c r="W35" s="204"/>
    </row>
    <row r="36" spans="2:23" ht="15.75" thickBot="1" x14ac:dyDescent="0.3">
      <c r="B36" s="200"/>
      <c r="C36" s="205"/>
      <c r="D36" s="191"/>
      <c r="E36" s="191"/>
      <c r="F36" s="206"/>
      <c r="G36" s="267" t="s">
        <v>192</v>
      </c>
      <c r="H36" s="248"/>
      <c r="I36" s="249"/>
      <c r="J36" s="249"/>
      <c r="K36" s="249"/>
      <c r="L36" s="249"/>
      <c r="M36" s="249"/>
      <c r="N36" s="249"/>
      <c r="O36" s="249"/>
      <c r="P36" s="249"/>
      <c r="Q36" s="249"/>
      <c r="R36" s="249"/>
      <c r="S36" s="249"/>
      <c r="T36" s="249"/>
      <c r="U36" s="249"/>
      <c r="V36" s="250"/>
      <c r="W36" s="204"/>
    </row>
    <row r="37" spans="2:23" x14ac:dyDescent="0.25">
      <c r="B37" s="200"/>
      <c r="C37" s="268" t="s">
        <v>193</v>
      </c>
      <c r="D37" s="212"/>
      <c r="E37" s="212"/>
      <c r="F37" s="269"/>
      <c r="G37" s="215">
        <v>0.05</v>
      </c>
      <c r="H37" s="270">
        <f t="shared" ref="H37:V37" si="4">-H30*$G37</f>
        <v>0</v>
      </c>
      <c r="I37" s="271">
        <f t="shared" si="4"/>
        <v>0</v>
      </c>
      <c r="J37" s="271">
        <f t="shared" si="4"/>
        <v>0</v>
      </c>
      <c r="K37" s="271">
        <f t="shared" si="4"/>
        <v>0</v>
      </c>
      <c r="L37" s="271">
        <f t="shared" si="4"/>
        <v>0</v>
      </c>
      <c r="M37" s="271">
        <f t="shared" si="4"/>
        <v>0</v>
      </c>
      <c r="N37" s="271">
        <f t="shared" si="4"/>
        <v>0</v>
      </c>
      <c r="O37" s="271">
        <f t="shared" si="4"/>
        <v>0</v>
      </c>
      <c r="P37" s="271">
        <f t="shared" si="4"/>
        <v>0</v>
      </c>
      <c r="Q37" s="271">
        <f t="shared" si="4"/>
        <v>0</v>
      </c>
      <c r="R37" s="271">
        <f t="shared" si="4"/>
        <v>0</v>
      </c>
      <c r="S37" s="271">
        <f t="shared" si="4"/>
        <v>0</v>
      </c>
      <c r="T37" s="271">
        <f t="shared" si="4"/>
        <v>0</v>
      </c>
      <c r="U37" s="271">
        <f t="shared" si="4"/>
        <v>0</v>
      </c>
      <c r="V37" s="272">
        <f t="shared" si="4"/>
        <v>0</v>
      </c>
      <c r="W37" s="204"/>
    </row>
    <row r="38" spans="2:23" ht="15.75" thickBot="1" x14ac:dyDescent="0.3">
      <c r="B38" s="200"/>
      <c r="C38" s="273" t="s">
        <v>194</v>
      </c>
      <c r="D38" s="258"/>
      <c r="E38" s="258"/>
      <c r="F38" s="274"/>
      <c r="G38" s="275">
        <v>0.1</v>
      </c>
      <c r="H38" s="276">
        <f t="shared" ref="H38:V38" si="5">-H34*$G38</f>
        <v>0</v>
      </c>
      <c r="I38" s="277">
        <f t="shared" si="5"/>
        <v>0</v>
      </c>
      <c r="J38" s="277">
        <f t="shared" si="5"/>
        <v>0</v>
      </c>
      <c r="K38" s="277">
        <f t="shared" si="5"/>
        <v>0</v>
      </c>
      <c r="L38" s="277">
        <f t="shared" si="5"/>
        <v>0</v>
      </c>
      <c r="M38" s="277">
        <f t="shared" si="5"/>
        <v>0</v>
      </c>
      <c r="N38" s="277">
        <f t="shared" si="5"/>
        <v>0</v>
      </c>
      <c r="O38" s="277">
        <f t="shared" si="5"/>
        <v>0</v>
      </c>
      <c r="P38" s="277">
        <f t="shared" si="5"/>
        <v>0</v>
      </c>
      <c r="Q38" s="277">
        <f t="shared" si="5"/>
        <v>0</v>
      </c>
      <c r="R38" s="277">
        <f t="shared" si="5"/>
        <v>0</v>
      </c>
      <c r="S38" s="277">
        <f t="shared" si="5"/>
        <v>0</v>
      </c>
      <c r="T38" s="277">
        <f t="shared" si="5"/>
        <v>0</v>
      </c>
      <c r="U38" s="277">
        <f t="shared" si="5"/>
        <v>0</v>
      </c>
      <c r="V38" s="278">
        <f t="shared" si="5"/>
        <v>0</v>
      </c>
      <c r="W38" s="204"/>
    </row>
    <row r="39" spans="2:23" ht="16.5" thickTop="1" thickBot="1" x14ac:dyDescent="0.3">
      <c r="B39" s="200"/>
      <c r="C39" s="279" t="s">
        <v>195</v>
      </c>
      <c r="D39" s="191"/>
      <c r="E39" s="191"/>
      <c r="F39" s="191"/>
      <c r="G39" s="244" t="s">
        <v>188</v>
      </c>
      <c r="H39" s="280">
        <f>H35+H37+H38</f>
        <v>0</v>
      </c>
      <c r="I39" s="281">
        <f t="shared" ref="I39:V39" si="6">I35+I37+I38</f>
        <v>0</v>
      </c>
      <c r="J39" s="281">
        <f t="shared" si="6"/>
        <v>0</v>
      </c>
      <c r="K39" s="281">
        <f t="shared" si="6"/>
        <v>0</v>
      </c>
      <c r="L39" s="281">
        <f t="shared" si="6"/>
        <v>0</v>
      </c>
      <c r="M39" s="281">
        <f t="shared" si="6"/>
        <v>0</v>
      </c>
      <c r="N39" s="281">
        <f t="shared" si="6"/>
        <v>0</v>
      </c>
      <c r="O39" s="281">
        <f t="shared" si="6"/>
        <v>0</v>
      </c>
      <c r="P39" s="281">
        <f t="shared" si="6"/>
        <v>0</v>
      </c>
      <c r="Q39" s="281">
        <f t="shared" si="6"/>
        <v>0</v>
      </c>
      <c r="R39" s="281">
        <f t="shared" si="6"/>
        <v>0</v>
      </c>
      <c r="S39" s="281">
        <f t="shared" si="6"/>
        <v>0</v>
      </c>
      <c r="T39" s="281">
        <f t="shared" si="6"/>
        <v>0</v>
      </c>
      <c r="U39" s="281">
        <f t="shared" si="6"/>
        <v>0</v>
      </c>
      <c r="V39" s="282">
        <f t="shared" si="6"/>
        <v>0</v>
      </c>
      <c r="W39" s="204"/>
    </row>
    <row r="40" spans="2:23" ht="7.5" customHeight="1" x14ac:dyDescent="0.25">
      <c r="B40" s="200"/>
      <c r="C40" s="191"/>
      <c r="D40" s="191"/>
      <c r="E40" s="191"/>
      <c r="F40" s="191"/>
      <c r="G40" s="191"/>
      <c r="H40" s="191"/>
      <c r="I40" s="191"/>
      <c r="J40" s="191"/>
      <c r="K40" s="191"/>
      <c r="L40" s="191"/>
      <c r="M40" s="191"/>
      <c r="N40" s="191"/>
      <c r="O40" s="191"/>
      <c r="P40" s="191"/>
      <c r="Q40" s="191"/>
      <c r="R40" s="191"/>
      <c r="S40" s="191"/>
      <c r="T40" s="191"/>
      <c r="U40" s="191"/>
      <c r="V40" s="191"/>
      <c r="W40" s="204"/>
    </row>
    <row r="41" spans="2:23" ht="15.75" thickBot="1" x14ac:dyDescent="0.3">
      <c r="B41" s="192"/>
      <c r="C41" s="283" t="s">
        <v>196</v>
      </c>
      <c r="D41" s="284"/>
      <c r="E41" s="284"/>
      <c r="F41" s="284"/>
      <c r="G41" s="284"/>
      <c r="H41" s="284"/>
      <c r="I41" s="284"/>
      <c r="J41" s="284"/>
      <c r="K41" s="285"/>
      <c r="L41" s="284"/>
      <c r="M41" s="284"/>
      <c r="N41" s="284"/>
      <c r="O41" s="284"/>
      <c r="P41" s="284"/>
      <c r="Q41" s="284"/>
      <c r="R41" s="284"/>
      <c r="S41" s="284"/>
      <c r="T41" s="284"/>
      <c r="U41" s="284"/>
      <c r="V41" s="284"/>
      <c r="W41" s="204"/>
    </row>
    <row r="42" spans="2:23" ht="15.75" thickBot="1" x14ac:dyDescent="0.3">
      <c r="B42" s="192"/>
      <c r="C42" s="206"/>
      <c r="D42" s="232"/>
      <c r="E42" s="232"/>
      <c r="F42" s="286" t="s">
        <v>197</v>
      </c>
      <c r="G42" s="244" t="s">
        <v>188</v>
      </c>
      <c r="H42" s="287">
        <f>H103</f>
        <v>0</v>
      </c>
      <c r="I42" s="288">
        <f t="shared" ref="I42:V42" si="7">I103</f>
        <v>0</v>
      </c>
      <c r="J42" s="288">
        <f t="shared" si="7"/>
        <v>0</v>
      </c>
      <c r="K42" s="288">
        <f t="shared" si="7"/>
        <v>0</v>
      </c>
      <c r="L42" s="288">
        <f t="shared" si="7"/>
        <v>0</v>
      </c>
      <c r="M42" s="288">
        <f t="shared" si="7"/>
        <v>0</v>
      </c>
      <c r="N42" s="288">
        <f t="shared" si="7"/>
        <v>0</v>
      </c>
      <c r="O42" s="288">
        <f t="shared" si="7"/>
        <v>0</v>
      </c>
      <c r="P42" s="288">
        <f t="shared" si="7"/>
        <v>0</v>
      </c>
      <c r="Q42" s="288">
        <f t="shared" si="7"/>
        <v>0</v>
      </c>
      <c r="R42" s="288">
        <f t="shared" si="7"/>
        <v>0</v>
      </c>
      <c r="S42" s="288">
        <f t="shared" si="7"/>
        <v>0</v>
      </c>
      <c r="T42" s="288">
        <f t="shared" si="7"/>
        <v>0</v>
      </c>
      <c r="U42" s="288">
        <f t="shared" si="7"/>
        <v>0</v>
      </c>
      <c r="V42" s="289">
        <f t="shared" si="7"/>
        <v>0</v>
      </c>
      <c r="W42" s="204"/>
    </row>
    <row r="43" spans="2:23" x14ac:dyDescent="0.25">
      <c r="B43" s="192"/>
      <c r="C43" s="279"/>
      <c r="D43" s="232"/>
      <c r="E43" s="232"/>
      <c r="F43" s="232"/>
      <c r="G43" s="244"/>
      <c r="H43" s="290"/>
      <c r="I43" s="290"/>
      <c r="J43" s="290"/>
      <c r="K43" s="290"/>
      <c r="L43" s="290"/>
      <c r="M43" s="290"/>
      <c r="N43" s="290"/>
      <c r="O43" s="191"/>
      <c r="P43" s="191"/>
      <c r="Q43" s="191"/>
      <c r="R43" s="191"/>
      <c r="S43" s="191"/>
      <c r="T43" s="191"/>
      <c r="U43" s="191"/>
      <c r="V43" s="191"/>
      <c r="W43" s="204"/>
    </row>
    <row r="44" spans="2:23" ht="15.75" thickBot="1" x14ac:dyDescent="0.3">
      <c r="B44" s="200"/>
      <c r="C44" s="563" t="s">
        <v>198</v>
      </c>
      <c r="D44" s="563"/>
      <c r="E44" s="291"/>
      <c r="F44" s="291"/>
      <c r="G44" s="291"/>
      <c r="H44" s="291"/>
      <c r="I44" s="291"/>
      <c r="J44" s="291"/>
      <c r="K44" s="291"/>
      <c r="L44" s="291"/>
      <c r="M44" s="291"/>
      <c r="N44" s="291"/>
      <c r="O44" s="291"/>
      <c r="P44" s="291"/>
      <c r="Q44" s="291"/>
      <c r="R44" s="291"/>
      <c r="S44" s="291"/>
      <c r="T44" s="291"/>
      <c r="U44" s="291"/>
      <c r="V44" s="291"/>
      <c r="W44" s="204"/>
    </row>
    <row r="45" spans="2:23" ht="15.75" thickBot="1" x14ac:dyDescent="0.3">
      <c r="B45" s="200"/>
      <c r="C45" s="292" t="s">
        <v>199</v>
      </c>
      <c r="D45" s="191"/>
      <c r="E45" s="191"/>
      <c r="F45" s="556" t="s">
        <v>200</v>
      </c>
      <c r="G45" s="557"/>
      <c r="H45" s="201" t="s">
        <v>165</v>
      </c>
      <c r="I45" s="202" t="s">
        <v>166</v>
      </c>
      <c r="J45" s="202" t="s">
        <v>167</v>
      </c>
      <c r="K45" s="202" t="s">
        <v>168</v>
      </c>
      <c r="L45" s="202" t="s">
        <v>169</v>
      </c>
      <c r="M45" s="202" t="s">
        <v>170</v>
      </c>
      <c r="N45" s="202" t="s">
        <v>171</v>
      </c>
      <c r="O45" s="202" t="s">
        <v>172</v>
      </c>
      <c r="P45" s="202" t="s">
        <v>173</v>
      </c>
      <c r="Q45" s="202" t="s">
        <v>174</v>
      </c>
      <c r="R45" s="202" t="s">
        <v>175</v>
      </c>
      <c r="S45" s="202" t="s">
        <v>176</v>
      </c>
      <c r="T45" s="202" t="s">
        <v>177</v>
      </c>
      <c r="U45" s="202" t="s">
        <v>178</v>
      </c>
      <c r="V45" s="293" t="s">
        <v>179</v>
      </c>
      <c r="W45" s="204"/>
    </row>
    <row r="46" spans="2:23" x14ac:dyDescent="0.25">
      <c r="B46" s="200"/>
      <c r="C46" s="558" t="s">
        <v>201</v>
      </c>
      <c r="D46" s="559"/>
      <c r="E46" s="560"/>
      <c r="F46" s="561">
        <v>0</v>
      </c>
      <c r="G46" s="562"/>
      <c r="H46" s="294">
        <v>0</v>
      </c>
      <c r="I46" s="295">
        <v>0</v>
      </c>
      <c r="J46" s="295">
        <v>0</v>
      </c>
      <c r="K46" s="295">
        <v>0</v>
      </c>
      <c r="L46" s="295">
        <v>0</v>
      </c>
      <c r="M46" s="295">
        <v>0</v>
      </c>
      <c r="N46" s="295">
        <v>0</v>
      </c>
      <c r="O46" s="295">
        <v>0</v>
      </c>
      <c r="P46" s="295">
        <v>0</v>
      </c>
      <c r="Q46" s="295">
        <v>0</v>
      </c>
      <c r="R46" s="295">
        <v>0</v>
      </c>
      <c r="S46" s="295">
        <v>0</v>
      </c>
      <c r="T46" s="295">
        <v>0</v>
      </c>
      <c r="U46" s="295">
        <v>0</v>
      </c>
      <c r="V46" s="296">
        <v>0</v>
      </c>
      <c r="W46" s="204"/>
    </row>
    <row r="47" spans="2:23" x14ac:dyDescent="0.25">
      <c r="B47" s="200"/>
      <c r="C47" s="564" t="s">
        <v>202</v>
      </c>
      <c r="D47" s="565"/>
      <c r="E47" s="566"/>
      <c r="F47" s="547">
        <v>0</v>
      </c>
      <c r="G47" s="548"/>
      <c r="H47" s="297">
        <v>0</v>
      </c>
      <c r="I47" s="298">
        <v>0</v>
      </c>
      <c r="J47" s="298">
        <v>0</v>
      </c>
      <c r="K47" s="298">
        <v>0</v>
      </c>
      <c r="L47" s="298">
        <v>0</v>
      </c>
      <c r="M47" s="298">
        <v>0</v>
      </c>
      <c r="N47" s="298">
        <v>0</v>
      </c>
      <c r="O47" s="298">
        <v>0</v>
      </c>
      <c r="P47" s="298">
        <v>0</v>
      </c>
      <c r="Q47" s="298">
        <v>0</v>
      </c>
      <c r="R47" s="298">
        <v>0</v>
      </c>
      <c r="S47" s="298">
        <v>0</v>
      </c>
      <c r="T47" s="298">
        <v>0</v>
      </c>
      <c r="U47" s="298">
        <v>0</v>
      </c>
      <c r="V47" s="299">
        <v>0</v>
      </c>
      <c r="W47" s="204"/>
    </row>
    <row r="48" spans="2:23" ht="15.75" thickBot="1" x14ac:dyDescent="0.3">
      <c r="B48" s="200"/>
      <c r="C48" s="549" t="s">
        <v>203</v>
      </c>
      <c r="D48" s="550"/>
      <c r="E48" s="551"/>
      <c r="F48" s="552">
        <v>0</v>
      </c>
      <c r="G48" s="553"/>
      <c r="H48" s="300">
        <v>0</v>
      </c>
      <c r="I48" s="301">
        <v>0</v>
      </c>
      <c r="J48" s="301">
        <v>0</v>
      </c>
      <c r="K48" s="301">
        <v>0</v>
      </c>
      <c r="L48" s="301">
        <v>0</v>
      </c>
      <c r="M48" s="301">
        <v>0</v>
      </c>
      <c r="N48" s="301">
        <v>0</v>
      </c>
      <c r="O48" s="301">
        <v>0</v>
      </c>
      <c r="P48" s="301">
        <v>0</v>
      </c>
      <c r="Q48" s="301">
        <v>0</v>
      </c>
      <c r="R48" s="301">
        <v>0</v>
      </c>
      <c r="S48" s="301">
        <v>0</v>
      </c>
      <c r="T48" s="301">
        <v>0</v>
      </c>
      <c r="U48" s="301">
        <v>0</v>
      </c>
      <c r="V48" s="302">
        <v>0</v>
      </c>
      <c r="W48" s="204"/>
    </row>
    <row r="49" spans="2:23" ht="15.75" thickTop="1" x14ac:dyDescent="0.25">
      <c r="B49" s="200"/>
      <c r="C49" s="303"/>
      <c r="D49" s="303"/>
      <c r="E49" s="303"/>
      <c r="F49" s="304"/>
      <c r="G49" s="305" t="s">
        <v>204</v>
      </c>
      <c r="H49" s="306">
        <f>SUM(H46:H48)</f>
        <v>0</v>
      </c>
      <c r="I49" s="307">
        <f t="shared" ref="I49:N49" si="8">SUM(I46:I48)</f>
        <v>0</v>
      </c>
      <c r="J49" s="307">
        <f t="shared" si="8"/>
        <v>0</v>
      </c>
      <c r="K49" s="307">
        <f t="shared" si="8"/>
        <v>0</v>
      </c>
      <c r="L49" s="307">
        <f t="shared" si="8"/>
        <v>0</v>
      </c>
      <c r="M49" s="307">
        <f t="shared" si="8"/>
        <v>0</v>
      </c>
      <c r="N49" s="307">
        <f t="shared" si="8"/>
        <v>0</v>
      </c>
      <c r="O49" s="307">
        <f>SUM(O46:O48)</f>
        <v>0</v>
      </c>
      <c r="P49" s="307">
        <f t="shared" ref="P49:V49" si="9">SUM(P46:P48)</f>
        <v>0</v>
      </c>
      <c r="Q49" s="307">
        <f t="shared" si="9"/>
        <v>0</v>
      </c>
      <c r="R49" s="307">
        <f t="shared" si="9"/>
        <v>0</v>
      </c>
      <c r="S49" s="307">
        <f t="shared" si="9"/>
        <v>0</v>
      </c>
      <c r="T49" s="307">
        <f t="shared" si="9"/>
        <v>0</v>
      </c>
      <c r="U49" s="307">
        <f t="shared" si="9"/>
        <v>0</v>
      </c>
      <c r="V49" s="308">
        <f t="shared" si="9"/>
        <v>0</v>
      </c>
      <c r="W49" s="204"/>
    </row>
    <row r="50" spans="2:23" x14ac:dyDescent="0.25">
      <c r="B50" s="200"/>
      <c r="C50" s="303"/>
      <c r="D50" s="303"/>
      <c r="E50" s="309"/>
      <c r="F50" s="286"/>
      <c r="G50" s="286" t="s">
        <v>205</v>
      </c>
      <c r="H50" s="310" t="str">
        <f>IFERROR(H42/H49,"0 ")</f>
        <v xml:space="preserve">0 </v>
      </c>
      <c r="I50" s="311" t="str">
        <f>IFERROR(I42/I49,"0 ")</f>
        <v xml:space="preserve">0 </v>
      </c>
      <c r="J50" s="311" t="str">
        <f t="shared" ref="J50:V50" si="10">IFERROR(J42/J49,"0 ")</f>
        <v xml:space="preserve">0 </v>
      </c>
      <c r="K50" s="311" t="str">
        <f t="shared" si="10"/>
        <v xml:space="preserve">0 </v>
      </c>
      <c r="L50" s="311" t="str">
        <f t="shared" si="10"/>
        <v xml:space="preserve">0 </v>
      </c>
      <c r="M50" s="311" t="str">
        <f t="shared" si="10"/>
        <v xml:space="preserve">0 </v>
      </c>
      <c r="N50" s="311" t="str">
        <f t="shared" si="10"/>
        <v xml:space="preserve">0 </v>
      </c>
      <c r="O50" s="311" t="str">
        <f t="shared" si="10"/>
        <v xml:space="preserve">0 </v>
      </c>
      <c r="P50" s="311" t="str">
        <f t="shared" si="10"/>
        <v xml:space="preserve">0 </v>
      </c>
      <c r="Q50" s="311" t="str">
        <f t="shared" si="10"/>
        <v xml:space="preserve">0 </v>
      </c>
      <c r="R50" s="311" t="str">
        <f t="shared" si="10"/>
        <v xml:space="preserve">0 </v>
      </c>
      <c r="S50" s="311" t="str">
        <f t="shared" si="10"/>
        <v xml:space="preserve">0 </v>
      </c>
      <c r="T50" s="311" t="str">
        <f t="shared" si="10"/>
        <v xml:space="preserve">0 </v>
      </c>
      <c r="U50" s="311" t="str">
        <f t="shared" si="10"/>
        <v xml:space="preserve">0 </v>
      </c>
      <c r="V50" s="312" t="str">
        <f t="shared" si="10"/>
        <v xml:space="preserve">0 </v>
      </c>
      <c r="W50" s="204"/>
    </row>
    <row r="51" spans="2:23" ht="15.75" thickBot="1" x14ac:dyDescent="0.3">
      <c r="B51" s="200"/>
      <c r="C51" s="303"/>
      <c r="D51" s="303"/>
      <c r="E51" s="554" t="s">
        <v>206</v>
      </c>
      <c r="F51" s="554"/>
      <c r="G51" s="555"/>
      <c r="H51" s="313">
        <f>H42-H49</f>
        <v>0</v>
      </c>
      <c r="I51" s="314">
        <f t="shared" ref="I51:N51" si="11">I42-I49</f>
        <v>0</v>
      </c>
      <c r="J51" s="314">
        <f t="shared" si="11"/>
        <v>0</v>
      </c>
      <c r="K51" s="314">
        <f>K42-K49</f>
        <v>0</v>
      </c>
      <c r="L51" s="314">
        <f t="shared" si="11"/>
        <v>0</v>
      </c>
      <c r="M51" s="314">
        <f t="shared" si="11"/>
        <v>0</v>
      </c>
      <c r="N51" s="314">
        <f t="shared" si="11"/>
        <v>0</v>
      </c>
      <c r="O51" s="314">
        <f>O42-O49</f>
        <v>0</v>
      </c>
      <c r="P51" s="314">
        <f t="shared" ref="P51:V51" si="12">P42-P49</f>
        <v>0</v>
      </c>
      <c r="Q51" s="314">
        <f t="shared" si="12"/>
        <v>0</v>
      </c>
      <c r="R51" s="314">
        <f t="shared" si="12"/>
        <v>0</v>
      </c>
      <c r="S51" s="314">
        <f t="shared" si="12"/>
        <v>0</v>
      </c>
      <c r="T51" s="314">
        <f t="shared" si="12"/>
        <v>0</v>
      </c>
      <c r="U51" s="314">
        <f t="shared" si="12"/>
        <v>0</v>
      </c>
      <c r="V51" s="315">
        <f t="shared" si="12"/>
        <v>0</v>
      </c>
      <c r="W51" s="204"/>
    </row>
    <row r="52" spans="2:23" ht="15" customHeight="1" thickBot="1" x14ac:dyDescent="0.3">
      <c r="B52" s="200"/>
      <c r="C52" s="303"/>
      <c r="D52" s="303"/>
      <c r="E52" s="303"/>
      <c r="F52" s="304"/>
      <c r="G52" s="304"/>
      <c r="H52" s="316"/>
      <c r="I52" s="316"/>
      <c r="J52" s="316"/>
      <c r="K52" s="316"/>
      <c r="L52" s="316"/>
      <c r="M52" s="316"/>
      <c r="N52" s="316"/>
      <c r="O52" s="191"/>
      <c r="P52" s="191"/>
      <c r="Q52" s="191"/>
      <c r="R52" s="191"/>
      <c r="S52" s="191"/>
      <c r="T52" s="191"/>
      <c r="U52" s="191"/>
      <c r="V52" s="191"/>
      <c r="W52" s="204"/>
    </row>
    <row r="53" spans="2:23" ht="15.75" thickBot="1" x14ac:dyDescent="0.3">
      <c r="B53" s="200"/>
      <c r="C53" s="292" t="s">
        <v>207</v>
      </c>
      <c r="D53" s="191"/>
      <c r="E53" s="191"/>
      <c r="F53" s="556" t="s">
        <v>200</v>
      </c>
      <c r="G53" s="557"/>
      <c r="H53" s="201" t="s">
        <v>165</v>
      </c>
      <c r="I53" s="202" t="s">
        <v>166</v>
      </c>
      <c r="J53" s="202" t="s">
        <v>167</v>
      </c>
      <c r="K53" s="202" t="s">
        <v>168</v>
      </c>
      <c r="L53" s="202" t="s">
        <v>169</v>
      </c>
      <c r="M53" s="202" t="s">
        <v>170</v>
      </c>
      <c r="N53" s="202" t="s">
        <v>171</v>
      </c>
      <c r="O53" s="202" t="s">
        <v>172</v>
      </c>
      <c r="P53" s="202" t="s">
        <v>173</v>
      </c>
      <c r="Q53" s="202" t="s">
        <v>174</v>
      </c>
      <c r="R53" s="202" t="s">
        <v>175</v>
      </c>
      <c r="S53" s="202" t="s">
        <v>176</v>
      </c>
      <c r="T53" s="202" t="s">
        <v>177</v>
      </c>
      <c r="U53" s="202" t="s">
        <v>178</v>
      </c>
      <c r="V53" s="293" t="s">
        <v>179</v>
      </c>
      <c r="W53" s="204"/>
    </row>
    <row r="54" spans="2:23" x14ac:dyDescent="0.25">
      <c r="B54" s="200"/>
      <c r="C54" s="558" t="s">
        <v>208</v>
      </c>
      <c r="D54" s="559"/>
      <c r="E54" s="560"/>
      <c r="F54" s="561">
        <v>0</v>
      </c>
      <c r="G54" s="562"/>
      <c r="H54" s="294">
        <v>0</v>
      </c>
      <c r="I54" s="295">
        <v>0</v>
      </c>
      <c r="J54" s="295">
        <v>0</v>
      </c>
      <c r="K54" s="295">
        <v>0</v>
      </c>
      <c r="L54" s="295">
        <v>0</v>
      </c>
      <c r="M54" s="295">
        <v>0</v>
      </c>
      <c r="N54" s="295">
        <v>0</v>
      </c>
      <c r="O54" s="295">
        <v>0</v>
      </c>
      <c r="P54" s="295">
        <v>0</v>
      </c>
      <c r="Q54" s="295">
        <v>0</v>
      </c>
      <c r="R54" s="295">
        <v>0</v>
      </c>
      <c r="S54" s="295">
        <v>0</v>
      </c>
      <c r="T54" s="295">
        <v>0</v>
      </c>
      <c r="U54" s="295">
        <v>0</v>
      </c>
      <c r="V54" s="317">
        <v>0</v>
      </c>
      <c r="W54" s="204"/>
    </row>
    <row r="55" spans="2:23" x14ac:dyDescent="0.25">
      <c r="B55" s="200"/>
      <c r="C55" s="544" t="s">
        <v>209</v>
      </c>
      <c r="D55" s="545"/>
      <c r="E55" s="546"/>
      <c r="F55" s="547">
        <v>0</v>
      </c>
      <c r="G55" s="548"/>
      <c r="H55" s="297">
        <v>0</v>
      </c>
      <c r="I55" s="298">
        <v>0</v>
      </c>
      <c r="J55" s="298">
        <v>0</v>
      </c>
      <c r="K55" s="298">
        <v>0</v>
      </c>
      <c r="L55" s="298">
        <v>0</v>
      </c>
      <c r="M55" s="298">
        <v>0</v>
      </c>
      <c r="N55" s="298">
        <v>0</v>
      </c>
      <c r="O55" s="298">
        <v>0</v>
      </c>
      <c r="P55" s="298">
        <v>0</v>
      </c>
      <c r="Q55" s="298">
        <v>0</v>
      </c>
      <c r="R55" s="298">
        <v>0</v>
      </c>
      <c r="S55" s="298">
        <v>0</v>
      </c>
      <c r="T55" s="298">
        <v>0</v>
      </c>
      <c r="U55" s="298">
        <v>0</v>
      </c>
      <c r="V55" s="318">
        <v>0</v>
      </c>
      <c r="W55" s="204"/>
    </row>
    <row r="56" spans="2:23" x14ac:dyDescent="0.25">
      <c r="B56" s="200"/>
      <c r="C56" s="544" t="s">
        <v>210</v>
      </c>
      <c r="D56" s="545"/>
      <c r="E56" s="546"/>
      <c r="F56" s="547">
        <v>0</v>
      </c>
      <c r="G56" s="548"/>
      <c r="H56" s="297">
        <v>0</v>
      </c>
      <c r="I56" s="298">
        <v>0</v>
      </c>
      <c r="J56" s="298">
        <v>0</v>
      </c>
      <c r="K56" s="298">
        <v>0</v>
      </c>
      <c r="L56" s="298">
        <v>0</v>
      </c>
      <c r="M56" s="298">
        <v>0</v>
      </c>
      <c r="N56" s="298">
        <v>0</v>
      </c>
      <c r="O56" s="298">
        <v>0</v>
      </c>
      <c r="P56" s="298">
        <v>0</v>
      </c>
      <c r="Q56" s="298">
        <v>0</v>
      </c>
      <c r="R56" s="298">
        <v>0</v>
      </c>
      <c r="S56" s="298">
        <v>0</v>
      </c>
      <c r="T56" s="298">
        <v>0</v>
      </c>
      <c r="U56" s="298">
        <v>0</v>
      </c>
      <c r="V56" s="318">
        <v>0</v>
      </c>
      <c r="W56" s="204"/>
    </row>
    <row r="57" spans="2:23" ht="15.75" thickBot="1" x14ac:dyDescent="0.3">
      <c r="B57" s="200"/>
      <c r="C57" s="549" t="s">
        <v>203</v>
      </c>
      <c r="D57" s="550"/>
      <c r="E57" s="551"/>
      <c r="F57" s="552">
        <v>0</v>
      </c>
      <c r="G57" s="553"/>
      <c r="H57" s="319">
        <v>0</v>
      </c>
      <c r="I57" s="320">
        <v>0</v>
      </c>
      <c r="J57" s="320">
        <v>0</v>
      </c>
      <c r="K57" s="320">
        <v>0</v>
      </c>
      <c r="L57" s="320">
        <v>0</v>
      </c>
      <c r="M57" s="320">
        <v>0</v>
      </c>
      <c r="N57" s="320">
        <v>0</v>
      </c>
      <c r="O57" s="320">
        <v>0</v>
      </c>
      <c r="P57" s="320">
        <v>0</v>
      </c>
      <c r="Q57" s="320">
        <v>0</v>
      </c>
      <c r="R57" s="320">
        <v>0</v>
      </c>
      <c r="S57" s="320">
        <v>0</v>
      </c>
      <c r="T57" s="320">
        <v>0</v>
      </c>
      <c r="U57" s="320">
        <v>0</v>
      </c>
      <c r="V57" s="321">
        <v>0</v>
      </c>
      <c r="W57" s="204"/>
    </row>
    <row r="58" spans="2:23" ht="16.5" thickTop="1" thickBot="1" x14ac:dyDescent="0.3">
      <c r="B58" s="200"/>
      <c r="C58" s="191"/>
      <c r="D58" s="191"/>
      <c r="E58" s="322"/>
      <c r="F58" s="322"/>
      <c r="G58" s="323" t="s">
        <v>211</v>
      </c>
      <c r="H58" s="324">
        <f>SUM(H54:H57)</f>
        <v>0</v>
      </c>
      <c r="I58" s="325">
        <f t="shared" ref="I58:N58" si="13">SUM(I54:I57)</f>
        <v>0</v>
      </c>
      <c r="J58" s="325">
        <f t="shared" si="13"/>
        <v>0</v>
      </c>
      <c r="K58" s="325">
        <f t="shared" si="13"/>
        <v>0</v>
      </c>
      <c r="L58" s="325">
        <f t="shared" si="13"/>
        <v>0</v>
      </c>
      <c r="M58" s="325">
        <f t="shared" si="13"/>
        <v>0</v>
      </c>
      <c r="N58" s="325">
        <f t="shared" si="13"/>
        <v>0</v>
      </c>
      <c r="O58" s="325">
        <f>SUM(O54:O57)</f>
        <v>0</v>
      </c>
      <c r="P58" s="325">
        <f t="shared" ref="P58:V58" si="14">SUM(P54:P57)</f>
        <v>0</v>
      </c>
      <c r="Q58" s="325">
        <f t="shared" si="14"/>
        <v>0</v>
      </c>
      <c r="R58" s="325">
        <f t="shared" si="14"/>
        <v>0</v>
      </c>
      <c r="S58" s="325">
        <f t="shared" si="14"/>
        <v>0</v>
      </c>
      <c r="T58" s="325">
        <f t="shared" si="14"/>
        <v>0</v>
      </c>
      <c r="U58" s="325">
        <f t="shared" si="14"/>
        <v>0</v>
      </c>
      <c r="V58" s="326">
        <f t="shared" si="14"/>
        <v>0</v>
      </c>
      <c r="W58" s="204"/>
    </row>
    <row r="59" spans="2:23" ht="7.5" customHeight="1" thickBot="1" x14ac:dyDescent="0.3">
      <c r="B59" s="200"/>
      <c r="C59" s="191"/>
      <c r="D59" s="191"/>
      <c r="E59" s="327"/>
      <c r="F59" s="327"/>
      <c r="G59" s="328"/>
      <c r="H59" s="191"/>
      <c r="I59" s="191"/>
      <c r="J59" s="191"/>
      <c r="K59" s="191"/>
      <c r="L59" s="191"/>
      <c r="M59" s="191"/>
      <c r="N59" s="191"/>
      <c r="O59" s="191"/>
      <c r="P59" s="191"/>
      <c r="Q59" s="191"/>
      <c r="R59" s="191"/>
      <c r="S59" s="191"/>
      <c r="T59" s="191"/>
      <c r="U59" s="191"/>
      <c r="V59" s="191"/>
      <c r="W59" s="204"/>
    </row>
    <row r="60" spans="2:23" x14ac:dyDescent="0.25">
      <c r="B60" s="200"/>
      <c r="C60" s="191"/>
      <c r="D60" s="191"/>
      <c r="E60" s="279"/>
      <c r="F60" s="279"/>
      <c r="G60" s="329" t="s">
        <v>212</v>
      </c>
      <c r="H60" s="330" t="str">
        <f>IFERROR(H42/(H49+H58),"0 ")</f>
        <v xml:space="preserve">0 </v>
      </c>
      <c r="I60" s="331" t="str">
        <f t="shared" ref="I60:V60" si="15">IFERROR(I42/(I49+I58),"0 ")</f>
        <v xml:space="preserve">0 </v>
      </c>
      <c r="J60" s="331" t="str">
        <f t="shared" si="15"/>
        <v xml:space="preserve">0 </v>
      </c>
      <c r="K60" s="331" t="str">
        <f t="shared" si="15"/>
        <v xml:space="preserve">0 </v>
      </c>
      <c r="L60" s="331" t="str">
        <f t="shared" si="15"/>
        <v xml:space="preserve">0 </v>
      </c>
      <c r="M60" s="331" t="str">
        <f t="shared" si="15"/>
        <v xml:space="preserve">0 </v>
      </c>
      <c r="N60" s="331" t="str">
        <f t="shared" si="15"/>
        <v xml:space="preserve">0 </v>
      </c>
      <c r="O60" s="331" t="str">
        <f t="shared" si="15"/>
        <v xml:space="preserve">0 </v>
      </c>
      <c r="P60" s="331" t="str">
        <f t="shared" si="15"/>
        <v xml:space="preserve">0 </v>
      </c>
      <c r="Q60" s="331" t="str">
        <f t="shared" si="15"/>
        <v xml:space="preserve">0 </v>
      </c>
      <c r="R60" s="331" t="str">
        <f t="shared" si="15"/>
        <v xml:space="preserve">0 </v>
      </c>
      <c r="S60" s="331" t="str">
        <f t="shared" si="15"/>
        <v xml:space="preserve">0 </v>
      </c>
      <c r="T60" s="331" t="str">
        <f t="shared" si="15"/>
        <v xml:space="preserve">0 </v>
      </c>
      <c r="U60" s="331" t="str">
        <f t="shared" si="15"/>
        <v xml:space="preserve">0 </v>
      </c>
      <c r="V60" s="332" t="str">
        <f t="shared" si="15"/>
        <v xml:space="preserve">0 </v>
      </c>
      <c r="W60" s="204"/>
    </row>
    <row r="61" spans="2:23" ht="15.75" thickBot="1" x14ac:dyDescent="0.3">
      <c r="B61" s="200"/>
      <c r="C61" s="191"/>
      <c r="D61" s="191"/>
      <c r="E61" s="279"/>
      <c r="F61" s="333"/>
      <c r="G61" s="329" t="s">
        <v>213</v>
      </c>
      <c r="H61" s="334">
        <f>H51-H58</f>
        <v>0</v>
      </c>
      <c r="I61" s="335">
        <f t="shared" ref="I61:M61" si="16">I51-I58</f>
        <v>0</v>
      </c>
      <c r="J61" s="335">
        <f t="shared" si="16"/>
        <v>0</v>
      </c>
      <c r="K61" s="335">
        <f t="shared" si="16"/>
        <v>0</v>
      </c>
      <c r="L61" s="335">
        <f t="shared" si="16"/>
        <v>0</v>
      </c>
      <c r="M61" s="335">
        <f t="shared" si="16"/>
        <v>0</v>
      </c>
      <c r="N61" s="335">
        <f>N51-N58</f>
        <v>0</v>
      </c>
      <c r="O61" s="335">
        <f>O51-O58</f>
        <v>0</v>
      </c>
      <c r="P61" s="335">
        <f t="shared" ref="P61:U61" si="17">P51-P58</f>
        <v>0</v>
      </c>
      <c r="Q61" s="335">
        <f t="shared" si="17"/>
        <v>0</v>
      </c>
      <c r="R61" s="335">
        <f t="shared" si="17"/>
        <v>0</v>
      </c>
      <c r="S61" s="335">
        <f t="shared" si="17"/>
        <v>0</v>
      </c>
      <c r="T61" s="335">
        <f t="shared" si="17"/>
        <v>0</v>
      </c>
      <c r="U61" s="335">
        <f t="shared" si="17"/>
        <v>0</v>
      </c>
      <c r="V61" s="336">
        <f>V51-V58</f>
        <v>0</v>
      </c>
      <c r="W61" s="204"/>
    </row>
    <row r="62" spans="2:23" ht="9" customHeight="1" thickBot="1" x14ac:dyDescent="0.3">
      <c r="B62" s="337"/>
      <c r="C62" s="338"/>
      <c r="D62" s="339"/>
      <c r="E62" s="338"/>
      <c r="F62" s="338"/>
      <c r="G62" s="338"/>
      <c r="H62" s="338"/>
      <c r="I62" s="338"/>
      <c r="J62" s="338"/>
      <c r="K62" s="338"/>
      <c r="L62" s="338"/>
      <c r="M62" s="338"/>
      <c r="N62" s="338"/>
      <c r="O62" s="340"/>
      <c r="P62" s="341"/>
      <c r="Q62" s="342"/>
      <c r="R62" s="342"/>
      <c r="S62" s="342"/>
      <c r="T62" s="342"/>
      <c r="U62" s="342"/>
      <c r="V62" s="342"/>
      <c r="W62" s="343"/>
    </row>
    <row r="63" spans="2:23" ht="9" customHeight="1" x14ac:dyDescent="0.25">
      <c r="B63" s="185"/>
      <c r="C63" s="186"/>
      <c r="D63" s="186"/>
      <c r="E63" s="186"/>
      <c r="F63" s="186"/>
      <c r="G63" s="186"/>
      <c r="H63" s="186"/>
      <c r="I63" s="186"/>
      <c r="J63" s="186"/>
      <c r="K63" s="186"/>
      <c r="L63" s="186"/>
      <c r="M63" s="186"/>
      <c r="N63" s="186"/>
      <c r="O63" s="186"/>
      <c r="P63" s="186"/>
      <c r="Q63" s="186"/>
      <c r="R63" s="186"/>
      <c r="S63" s="186"/>
      <c r="T63" s="186"/>
      <c r="U63" s="186"/>
      <c r="V63" s="186"/>
      <c r="W63" s="187"/>
    </row>
    <row r="64" spans="2:23" ht="18.75" x14ac:dyDescent="0.3">
      <c r="B64" s="188"/>
      <c r="C64" s="344" t="s">
        <v>214</v>
      </c>
      <c r="D64" s="344"/>
      <c r="E64" s="344"/>
      <c r="F64" s="344"/>
      <c r="G64" s="344"/>
      <c r="H64" s="344"/>
      <c r="I64" s="344"/>
      <c r="J64" s="344"/>
      <c r="K64" s="344"/>
      <c r="L64" s="344"/>
      <c r="M64" s="344"/>
      <c r="N64" s="345"/>
      <c r="O64" s="345"/>
      <c r="P64" s="345"/>
      <c r="Q64" s="345"/>
      <c r="R64" s="345"/>
      <c r="S64" s="345"/>
      <c r="T64" s="345"/>
      <c r="U64" s="345"/>
      <c r="V64" s="345"/>
      <c r="W64" s="189"/>
    </row>
    <row r="65" spans="2:23" ht="7.5" customHeight="1" x14ac:dyDescent="0.25">
      <c r="B65" s="188"/>
      <c r="C65" s="190"/>
      <c r="D65" s="190"/>
      <c r="E65" s="190"/>
      <c r="F65" s="190"/>
      <c r="G65" s="190"/>
      <c r="H65" s="190"/>
      <c r="I65" s="190"/>
      <c r="J65" s="190"/>
      <c r="K65" s="190"/>
      <c r="L65" s="190"/>
      <c r="M65" s="190"/>
      <c r="N65" s="190"/>
      <c r="O65" s="190"/>
      <c r="P65" s="190"/>
      <c r="Q65" s="190"/>
      <c r="R65" s="190"/>
      <c r="S65" s="190"/>
      <c r="T65" s="190"/>
      <c r="U65" s="190"/>
      <c r="V65" s="190"/>
      <c r="W65" s="189"/>
    </row>
    <row r="66" spans="2:23" ht="15.75" thickBot="1" x14ac:dyDescent="0.3">
      <c r="B66" s="188"/>
      <c r="C66" s="346" t="str">
        <f>IF('[1]1'!G5="","Enter Project Name on Form 1",(CONCATENATE("Project Name: ",'[1]1'!G5)))</f>
        <v>Enter Project Name on Form 1</v>
      </c>
      <c r="D66" s="347"/>
      <c r="E66" s="347"/>
      <c r="F66" s="347"/>
      <c r="G66" s="347"/>
      <c r="H66" s="347"/>
      <c r="I66" s="347"/>
      <c r="J66" s="348"/>
      <c r="K66" s="349"/>
      <c r="L66" s="350"/>
      <c r="M66" s="350"/>
      <c r="N66" s="104"/>
      <c r="O66" s="104"/>
      <c r="P66" s="104"/>
      <c r="Q66" s="104"/>
      <c r="R66" s="104"/>
      <c r="S66" s="104"/>
      <c r="T66" s="104"/>
      <c r="U66" s="104"/>
      <c r="V66" s="104"/>
      <c r="W66" s="189"/>
    </row>
    <row r="67" spans="2:23" ht="3.75" customHeight="1" x14ac:dyDescent="0.25">
      <c r="B67" s="188"/>
      <c r="C67" s="104"/>
      <c r="D67" s="104"/>
      <c r="E67" s="104"/>
      <c r="F67" s="104"/>
      <c r="G67" s="104"/>
      <c r="H67" s="191"/>
      <c r="I67" s="191"/>
      <c r="J67" s="191"/>
      <c r="K67" s="191"/>
      <c r="L67" s="104"/>
      <c r="M67" s="104"/>
      <c r="N67" s="104"/>
      <c r="O67" s="104"/>
      <c r="P67" s="104"/>
      <c r="Q67" s="104"/>
      <c r="R67" s="104"/>
      <c r="S67" s="104"/>
      <c r="T67" s="104"/>
      <c r="U67" s="104"/>
      <c r="V67" s="104"/>
      <c r="W67" s="189"/>
    </row>
    <row r="68" spans="2:23" x14ac:dyDescent="0.25">
      <c r="B68" s="192"/>
      <c r="C68" s="104" t="s">
        <v>163</v>
      </c>
      <c r="D68" s="351" t="e">
        <f>IF(#REF!=0,"",#REF!)</f>
        <v>#REF!</v>
      </c>
      <c r="E68" s="190"/>
      <c r="F68" s="190"/>
      <c r="G68" s="190"/>
      <c r="H68" s="193"/>
      <c r="I68" s="193"/>
      <c r="J68" s="193"/>
      <c r="K68" s="193"/>
      <c r="L68" s="193"/>
      <c r="M68" s="194"/>
      <c r="N68" s="193"/>
      <c r="O68" s="193"/>
      <c r="P68" s="193"/>
      <c r="Q68" s="193"/>
      <c r="R68" s="193"/>
      <c r="S68" s="193"/>
      <c r="T68" s="193"/>
      <c r="U68" s="193"/>
      <c r="V68" s="193"/>
      <c r="W68" s="195"/>
    </row>
    <row r="69" spans="2:23" ht="7.5" customHeight="1" thickBot="1" x14ac:dyDescent="0.3">
      <c r="B69" s="200"/>
      <c r="C69" s="191"/>
      <c r="D69" s="191"/>
      <c r="E69" s="191"/>
      <c r="F69" s="191"/>
      <c r="G69" s="191"/>
      <c r="H69" s="191"/>
      <c r="I69" s="191"/>
      <c r="J69" s="191"/>
      <c r="K69" s="191"/>
      <c r="L69" s="191"/>
      <c r="M69" s="191"/>
      <c r="N69" s="191"/>
      <c r="O69" s="191"/>
      <c r="P69" s="191"/>
      <c r="Q69" s="191"/>
      <c r="R69" s="191"/>
      <c r="S69" s="191"/>
      <c r="T69" s="191"/>
      <c r="U69" s="191"/>
      <c r="V69" s="191"/>
      <c r="W69" s="352"/>
    </row>
    <row r="70" spans="2:23" ht="36.75" thickBot="1" x14ac:dyDescent="0.3">
      <c r="B70" s="192"/>
      <c r="C70" s="205" t="s">
        <v>215</v>
      </c>
      <c r="D70" s="190"/>
      <c r="E70" s="353"/>
      <c r="F70" s="354" t="s">
        <v>181</v>
      </c>
      <c r="G70" s="355" t="s">
        <v>216</v>
      </c>
      <c r="H70" s="201" t="s">
        <v>165</v>
      </c>
      <c r="I70" s="202" t="s">
        <v>166</v>
      </c>
      <c r="J70" s="202" t="s">
        <v>167</v>
      </c>
      <c r="K70" s="202" t="s">
        <v>168</v>
      </c>
      <c r="L70" s="202" t="s">
        <v>169</v>
      </c>
      <c r="M70" s="202" t="s">
        <v>170</v>
      </c>
      <c r="N70" s="202" t="s">
        <v>171</v>
      </c>
      <c r="O70" s="202" t="s">
        <v>172</v>
      </c>
      <c r="P70" s="202" t="s">
        <v>173</v>
      </c>
      <c r="Q70" s="202" t="s">
        <v>174</v>
      </c>
      <c r="R70" s="202" t="s">
        <v>175</v>
      </c>
      <c r="S70" s="202" t="s">
        <v>176</v>
      </c>
      <c r="T70" s="202" t="s">
        <v>177</v>
      </c>
      <c r="U70" s="202" t="s">
        <v>178</v>
      </c>
      <c r="V70" s="356" t="s">
        <v>179</v>
      </c>
      <c r="W70" s="204"/>
    </row>
    <row r="71" spans="2:23" x14ac:dyDescent="0.25">
      <c r="B71" s="192"/>
      <c r="C71" s="357" t="s">
        <v>217</v>
      </c>
      <c r="D71" s="358"/>
      <c r="E71" s="359"/>
      <c r="F71" s="215">
        <v>3.5000000000000003E-2</v>
      </c>
      <c r="G71" s="360" t="str">
        <f>IFERROR(H71/'[1]2A'!$L$22,"")</f>
        <v/>
      </c>
      <c r="H71" s="361">
        <f>'[1]8C'!L25</f>
        <v>0</v>
      </c>
      <c r="I71" s="362">
        <f t="shared" ref="I71:V86" si="18">H71+(H71*$F71)</f>
        <v>0</v>
      </c>
      <c r="J71" s="362">
        <f t="shared" si="18"/>
        <v>0</v>
      </c>
      <c r="K71" s="362">
        <f t="shared" si="18"/>
        <v>0</v>
      </c>
      <c r="L71" s="362">
        <f t="shared" si="18"/>
        <v>0</v>
      </c>
      <c r="M71" s="362">
        <f t="shared" si="18"/>
        <v>0</v>
      </c>
      <c r="N71" s="362">
        <f t="shared" si="18"/>
        <v>0</v>
      </c>
      <c r="O71" s="362">
        <f t="shared" si="18"/>
        <v>0</v>
      </c>
      <c r="P71" s="362">
        <f t="shared" si="18"/>
        <v>0</v>
      </c>
      <c r="Q71" s="362">
        <f t="shared" si="18"/>
        <v>0</v>
      </c>
      <c r="R71" s="362">
        <f t="shared" si="18"/>
        <v>0</v>
      </c>
      <c r="S71" s="362">
        <f t="shared" si="18"/>
        <v>0</v>
      </c>
      <c r="T71" s="362">
        <f t="shared" si="18"/>
        <v>0</v>
      </c>
      <c r="U71" s="362">
        <f t="shared" si="18"/>
        <v>0</v>
      </c>
      <c r="V71" s="363">
        <f t="shared" si="18"/>
        <v>0</v>
      </c>
      <c r="W71" s="204"/>
    </row>
    <row r="72" spans="2:23" x14ac:dyDescent="0.25">
      <c r="B72" s="364"/>
      <c r="C72" s="365" t="s">
        <v>218</v>
      </c>
      <c r="D72" s="366"/>
      <c r="E72" s="367"/>
      <c r="F72" s="368">
        <v>3.5000000000000003E-2</v>
      </c>
      <c r="G72" s="369" t="str">
        <f>IFERROR(H72/'[1]2A'!$L$22,"")</f>
        <v/>
      </c>
      <c r="H72" s="370">
        <f>'[1]8C'!L26</f>
        <v>0</v>
      </c>
      <c r="I72" s="371">
        <f t="shared" si="18"/>
        <v>0</v>
      </c>
      <c r="J72" s="371">
        <f t="shared" si="18"/>
        <v>0</v>
      </c>
      <c r="K72" s="371">
        <f t="shared" si="18"/>
        <v>0</v>
      </c>
      <c r="L72" s="371">
        <f t="shared" si="18"/>
        <v>0</v>
      </c>
      <c r="M72" s="371">
        <f t="shared" si="18"/>
        <v>0</v>
      </c>
      <c r="N72" s="371">
        <f t="shared" si="18"/>
        <v>0</v>
      </c>
      <c r="O72" s="371">
        <f t="shared" si="18"/>
        <v>0</v>
      </c>
      <c r="P72" s="371">
        <f t="shared" si="18"/>
        <v>0</v>
      </c>
      <c r="Q72" s="371">
        <f t="shared" si="18"/>
        <v>0</v>
      </c>
      <c r="R72" s="371">
        <f t="shared" si="18"/>
        <v>0</v>
      </c>
      <c r="S72" s="371">
        <f t="shared" si="18"/>
        <v>0</v>
      </c>
      <c r="T72" s="371">
        <f t="shared" si="18"/>
        <v>0</v>
      </c>
      <c r="U72" s="371">
        <f t="shared" si="18"/>
        <v>0</v>
      </c>
      <c r="V72" s="372">
        <f t="shared" si="18"/>
        <v>0</v>
      </c>
      <c r="W72" s="204"/>
    </row>
    <row r="73" spans="2:23" x14ac:dyDescent="0.25">
      <c r="B73" s="192"/>
      <c r="C73" s="365" t="s">
        <v>219</v>
      </c>
      <c r="D73" s="366"/>
      <c r="E73" s="367"/>
      <c r="F73" s="368">
        <v>3.5000000000000003E-2</v>
      </c>
      <c r="G73" s="369" t="str">
        <f>IFERROR(H73/'[1]2A'!$L$22,"")</f>
        <v/>
      </c>
      <c r="H73" s="370">
        <v>0</v>
      </c>
      <c r="I73" s="371">
        <f t="shared" si="18"/>
        <v>0</v>
      </c>
      <c r="J73" s="371">
        <f t="shared" si="18"/>
        <v>0</v>
      </c>
      <c r="K73" s="371">
        <f t="shared" si="18"/>
        <v>0</v>
      </c>
      <c r="L73" s="371">
        <f t="shared" si="18"/>
        <v>0</v>
      </c>
      <c r="M73" s="371">
        <f t="shared" si="18"/>
        <v>0</v>
      </c>
      <c r="N73" s="371">
        <f t="shared" si="18"/>
        <v>0</v>
      </c>
      <c r="O73" s="371">
        <f t="shared" si="18"/>
        <v>0</v>
      </c>
      <c r="P73" s="371">
        <f t="shared" si="18"/>
        <v>0</v>
      </c>
      <c r="Q73" s="371">
        <f t="shared" si="18"/>
        <v>0</v>
      </c>
      <c r="R73" s="371">
        <f t="shared" si="18"/>
        <v>0</v>
      </c>
      <c r="S73" s="371">
        <f t="shared" si="18"/>
        <v>0</v>
      </c>
      <c r="T73" s="371">
        <f t="shared" si="18"/>
        <v>0</v>
      </c>
      <c r="U73" s="371">
        <f t="shared" si="18"/>
        <v>0</v>
      </c>
      <c r="V73" s="372">
        <f t="shared" si="18"/>
        <v>0</v>
      </c>
      <c r="W73" s="204"/>
    </row>
    <row r="74" spans="2:23" x14ac:dyDescent="0.25">
      <c r="B74" s="192"/>
      <c r="C74" s="365" t="s">
        <v>220</v>
      </c>
      <c r="D74" s="373"/>
      <c r="E74" s="367"/>
      <c r="F74" s="368">
        <v>3.5000000000000003E-2</v>
      </c>
      <c r="G74" s="369" t="str">
        <f>IFERROR(H74/'[1]2A'!$L$22,"")</f>
        <v/>
      </c>
      <c r="H74" s="370">
        <v>0</v>
      </c>
      <c r="I74" s="371">
        <f t="shared" si="18"/>
        <v>0</v>
      </c>
      <c r="J74" s="371">
        <f t="shared" si="18"/>
        <v>0</v>
      </c>
      <c r="K74" s="371">
        <f t="shared" si="18"/>
        <v>0</v>
      </c>
      <c r="L74" s="371">
        <f t="shared" si="18"/>
        <v>0</v>
      </c>
      <c r="M74" s="371">
        <f t="shared" si="18"/>
        <v>0</v>
      </c>
      <c r="N74" s="371">
        <f t="shared" si="18"/>
        <v>0</v>
      </c>
      <c r="O74" s="371">
        <f t="shared" si="18"/>
        <v>0</v>
      </c>
      <c r="P74" s="371">
        <f t="shared" si="18"/>
        <v>0</v>
      </c>
      <c r="Q74" s="371">
        <f t="shared" si="18"/>
        <v>0</v>
      </c>
      <c r="R74" s="371">
        <f t="shared" si="18"/>
        <v>0</v>
      </c>
      <c r="S74" s="371">
        <f t="shared" si="18"/>
        <v>0</v>
      </c>
      <c r="T74" s="371">
        <f t="shared" si="18"/>
        <v>0</v>
      </c>
      <c r="U74" s="371">
        <f t="shared" si="18"/>
        <v>0</v>
      </c>
      <c r="V74" s="372">
        <f t="shared" si="18"/>
        <v>0</v>
      </c>
      <c r="W74" s="204"/>
    </row>
    <row r="75" spans="2:23" x14ac:dyDescent="0.25">
      <c r="B75" s="192"/>
      <c r="C75" s="365" t="s">
        <v>221</v>
      </c>
      <c r="D75" s="366"/>
      <c r="E75" s="367"/>
      <c r="F75" s="368">
        <v>3.5000000000000003E-2</v>
      </c>
      <c r="G75" s="369" t="str">
        <f>IFERROR(H75/'[1]2A'!$L$22,"")</f>
        <v/>
      </c>
      <c r="H75" s="370">
        <v>0</v>
      </c>
      <c r="I75" s="371">
        <f t="shared" si="18"/>
        <v>0</v>
      </c>
      <c r="J75" s="371">
        <f t="shared" si="18"/>
        <v>0</v>
      </c>
      <c r="K75" s="371">
        <f t="shared" si="18"/>
        <v>0</v>
      </c>
      <c r="L75" s="371">
        <f t="shared" si="18"/>
        <v>0</v>
      </c>
      <c r="M75" s="371">
        <f t="shared" si="18"/>
        <v>0</v>
      </c>
      <c r="N75" s="371">
        <f t="shared" si="18"/>
        <v>0</v>
      </c>
      <c r="O75" s="371">
        <f t="shared" si="18"/>
        <v>0</v>
      </c>
      <c r="P75" s="371">
        <f t="shared" si="18"/>
        <v>0</v>
      </c>
      <c r="Q75" s="371">
        <f t="shared" si="18"/>
        <v>0</v>
      </c>
      <c r="R75" s="371">
        <f t="shared" si="18"/>
        <v>0</v>
      </c>
      <c r="S75" s="371">
        <f t="shared" si="18"/>
        <v>0</v>
      </c>
      <c r="T75" s="371">
        <f t="shared" si="18"/>
        <v>0</v>
      </c>
      <c r="U75" s="371">
        <f t="shared" si="18"/>
        <v>0</v>
      </c>
      <c r="V75" s="372">
        <f t="shared" si="18"/>
        <v>0</v>
      </c>
      <c r="W75" s="204"/>
    </row>
    <row r="76" spans="2:23" x14ac:dyDescent="0.25">
      <c r="B76" s="192"/>
      <c r="C76" s="365" t="s">
        <v>222</v>
      </c>
      <c r="D76" s="366"/>
      <c r="E76" s="367"/>
      <c r="F76" s="368">
        <v>3.5000000000000003E-2</v>
      </c>
      <c r="G76" s="369" t="str">
        <f>IFERROR(H76/'[1]2A'!$L$22,"")</f>
        <v/>
      </c>
      <c r="H76" s="370">
        <v>0</v>
      </c>
      <c r="I76" s="371">
        <f t="shared" si="18"/>
        <v>0</v>
      </c>
      <c r="J76" s="371">
        <f t="shared" si="18"/>
        <v>0</v>
      </c>
      <c r="K76" s="371">
        <f t="shared" si="18"/>
        <v>0</v>
      </c>
      <c r="L76" s="371">
        <f t="shared" si="18"/>
        <v>0</v>
      </c>
      <c r="M76" s="371">
        <f t="shared" si="18"/>
        <v>0</v>
      </c>
      <c r="N76" s="371">
        <f t="shared" si="18"/>
        <v>0</v>
      </c>
      <c r="O76" s="371">
        <f t="shared" si="18"/>
        <v>0</v>
      </c>
      <c r="P76" s="371">
        <f t="shared" si="18"/>
        <v>0</v>
      </c>
      <c r="Q76" s="371">
        <f t="shared" si="18"/>
        <v>0</v>
      </c>
      <c r="R76" s="371">
        <f t="shared" si="18"/>
        <v>0</v>
      </c>
      <c r="S76" s="371">
        <f t="shared" si="18"/>
        <v>0</v>
      </c>
      <c r="T76" s="371">
        <f t="shared" si="18"/>
        <v>0</v>
      </c>
      <c r="U76" s="371">
        <f t="shared" si="18"/>
        <v>0</v>
      </c>
      <c r="V76" s="372">
        <f t="shared" si="18"/>
        <v>0</v>
      </c>
      <c r="W76" s="204"/>
    </row>
    <row r="77" spans="2:23" x14ac:dyDescent="0.25">
      <c r="B77" s="192"/>
      <c r="C77" s="365" t="s">
        <v>223</v>
      </c>
      <c r="D77" s="366"/>
      <c r="E77" s="367"/>
      <c r="F77" s="368">
        <v>3.5000000000000003E-2</v>
      </c>
      <c r="G77" s="369" t="str">
        <f>IFERROR(H77/'[1]2A'!$L$22,"")</f>
        <v/>
      </c>
      <c r="H77" s="370">
        <v>0</v>
      </c>
      <c r="I77" s="371">
        <f t="shared" si="18"/>
        <v>0</v>
      </c>
      <c r="J77" s="371">
        <f t="shared" si="18"/>
        <v>0</v>
      </c>
      <c r="K77" s="371">
        <f t="shared" si="18"/>
        <v>0</v>
      </c>
      <c r="L77" s="371">
        <f t="shared" si="18"/>
        <v>0</v>
      </c>
      <c r="M77" s="371">
        <f t="shared" si="18"/>
        <v>0</v>
      </c>
      <c r="N77" s="371">
        <f t="shared" si="18"/>
        <v>0</v>
      </c>
      <c r="O77" s="371">
        <f t="shared" si="18"/>
        <v>0</v>
      </c>
      <c r="P77" s="371">
        <f t="shared" si="18"/>
        <v>0</v>
      </c>
      <c r="Q77" s="371">
        <f t="shared" si="18"/>
        <v>0</v>
      </c>
      <c r="R77" s="371">
        <f t="shared" si="18"/>
        <v>0</v>
      </c>
      <c r="S77" s="371">
        <f t="shared" si="18"/>
        <v>0</v>
      </c>
      <c r="T77" s="371">
        <f t="shared" si="18"/>
        <v>0</v>
      </c>
      <c r="U77" s="371">
        <f t="shared" si="18"/>
        <v>0</v>
      </c>
      <c r="V77" s="372">
        <f t="shared" si="18"/>
        <v>0</v>
      </c>
      <c r="W77" s="204"/>
    </row>
    <row r="78" spans="2:23" x14ac:dyDescent="0.25">
      <c r="B78" s="192"/>
      <c r="C78" s="365" t="s">
        <v>224</v>
      </c>
      <c r="D78" s="373"/>
      <c r="E78" s="367"/>
      <c r="F78" s="368">
        <v>3.5000000000000003E-2</v>
      </c>
      <c r="G78" s="369" t="str">
        <f>IFERROR(H78/'[1]2A'!$L$22,"")</f>
        <v/>
      </c>
      <c r="H78" s="370">
        <v>0</v>
      </c>
      <c r="I78" s="371">
        <f t="shared" si="18"/>
        <v>0</v>
      </c>
      <c r="J78" s="371">
        <f t="shared" si="18"/>
        <v>0</v>
      </c>
      <c r="K78" s="371">
        <f t="shared" si="18"/>
        <v>0</v>
      </c>
      <c r="L78" s="371">
        <f t="shared" si="18"/>
        <v>0</v>
      </c>
      <c r="M78" s="371">
        <f t="shared" si="18"/>
        <v>0</v>
      </c>
      <c r="N78" s="371">
        <f t="shared" si="18"/>
        <v>0</v>
      </c>
      <c r="O78" s="371">
        <f t="shared" si="18"/>
        <v>0</v>
      </c>
      <c r="P78" s="371">
        <f t="shared" si="18"/>
        <v>0</v>
      </c>
      <c r="Q78" s="371">
        <f t="shared" si="18"/>
        <v>0</v>
      </c>
      <c r="R78" s="371">
        <f t="shared" si="18"/>
        <v>0</v>
      </c>
      <c r="S78" s="371">
        <f t="shared" si="18"/>
        <v>0</v>
      </c>
      <c r="T78" s="371">
        <f t="shared" si="18"/>
        <v>0</v>
      </c>
      <c r="U78" s="371">
        <f t="shared" si="18"/>
        <v>0</v>
      </c>
      <c r="V78" s="372">
        <f t="shared" si="18"/>
        <v>0</v>
      </c>
      <c r="W78" s="204"/>
    </row>
    <row r="79" spans="2:23" x14ac:dyDescent="0.25">
      <c r="B79" s="192"/>
      <c r="C79" s="365" t="s">
        <v>225</v>
      </c>
      <c r="D79" s="366"/>
      <c r="E79" s="367"/>
      <c r="F79" s="368">
        <v>3.5000000000000003E-2</v>
      </c>
      <c r="G79" s="369" t="str">
        <f>IFERROR(H79/'[1]2A'!$L$22,"")</f>
        <v/>
      </c>
      <c r="H79" s="370">
        <v>0</v>
      </c>
      <c r="I79" s="371">
        <f t="shared" si="18"/>
        <v>0</v>
      </c>
      <c r="J79" s="371">
        <f t="shared" si="18"/>
        <v>0</v>
      </c>
      <c r="K79" s="371">
        <f t="shared" si="18"/>
        <v>0</v>
      </c>
      <c r="L79" s="371">
        <f t="shared" si="18"/>
        <v>0</v>
      </c>
      <c r="M79" s="371">
        <f t="shared" si="18"/>
        <v>0</v>
      </c>
      <c r="N79" s="371">
        <f t="shared" si="18"/>
        <v>0</v>
      </c>
      <c r="O79" s="371">
        <f t="shared" si="18"/>
        <v>0</v>
      </c>
      <c r="P79" s="371">
        <f t="shared" si="18"/>
        <v>0</v>
      </c>
      <c r="Q79" s="371">
        <f t="shared" si="18"/>
        <v>0</v>
      </c>
      <c r="R79" s="371">
        <f t="shared" si="18"/>
        <v>0</v>
      </c>
      <c r="S79" s="371">
        <f t="shared" si="18"/>
        <v>0</v>
      </c>
      <c r="T79" s="371">
        <f t="shared" si="18"/>
        <v>0</v>
      </c>
      <c r="U79" s="371">
        <f t="shared" si="18"/>
        <v>0</v>
      </c>
      <c r="V79" s="372">
        <f t="shared" si="18"/>
        <v>0</v>
      </c>
      <c r="W79" s="204"/>
    </row>
    <row r="80" spans="2:23" x14ac:dyDescent="0.25">
      <c r="B80" s="192"/>
      <c r="C80" s="365" t="s">
        <v>226</v>
      </c>
      <c r="D80" s="373"/>
      <c r="E80" s="367"/>
      <c r="F80" s="368">
        <v>3.5000000000000003E-2</v>
      </c>
      <c r="G80" s="369" t="str">
        <f>IFERROR(H80/'[1]2A'!$L$22,"")</f>
        <v/>
      </c>
      <c r="H80" s="370">
        <v>0</v>
      </c>
      <c r="I80" s="371">
        <f t="shared" si="18"/>
        <v>0</v>
      </c>
      <c r="J80" s="371">
        <f t="shared" si="18"/>
        <v>0</v>
      </c>
      <c r="K80" s="371">
        <f t="shared" si="18"/>
        <v>0</v>
      </c>
      <c r="L80" s="371">
        <f t="shared" si="18"/>
        <v>0</v>
      </c>
      <c r="M80" s="371">
        <f t="shared" si="18"/>
        <v>0</v>
      </c>
      <c r="N80" s="371">
        <f t="shared" si="18"/>
        <v>0</v>
      </c>
      <c r="O80" s="371">
        <f t="shared" si="18"/>
        <v>0</v>
      </c>
      <c r="P80" s="371">
        <f t="shared" si="18"/>
        <v>0</v>
      </c>
      <c r="Q80" s="371">
        <f t="shared" si="18"/>
        <v>0</v>
      </c>
      <c r="R80" s="371">
        <f t="shared" si="18"/>
        <v>0</v>
      </c>
      <c r="S80" s="371">
        <f t="shared" si="18"/>
        <v>0</v>
      </c>
      <c r="T80" s="371">
        <f t="shared" si="18"/>
        <v>0</v>
      </c>
      <c r="U80" s="371">
        <f t="shared" si="18"/>
        <v>0</v>
      </c>
      <c r="V80" s="372">
        <f t="shared" si="18"/>
        <v>0</v>
      </c>
      <c r="W80" s="204"/>
    </row>
    <row r="81" spans="2:23" x14ac:dyDescent="0.25">
      <c r="B81" s="192"/>
      <c r="C81" s="365" t="s">
        <v>227</v>
      </c>
      <c r="D81" s="366"/>
      <c r="E81" s="367"/>
      <c r="F81" s="368">
        <v>3.5000000000000003E-2</v>
      </c>
      <c r="G81" s="369" t="str">
        <f>IFERROR(H81/'[1]2A'!$L$22,"")</f>
        <v/>
      </c>
      <c r="H81" s="370">
        <v>0</v>
      </c>
      <c r="I81" s="371">
        <f t="shared" si="18"/>
        <v>0</v>
      </c>
      <c r="J81" s="371">
        <f t="shared" si="18"/>
        <v>0</v>
      </c>
      <c r="K81" s="371">
        <f t="shared" si="18"/>
        <v>0</v>
      </c>
      <c r="L81" s="371">
        <f t="shared" si="18"/>
        <v>0</v>
      </c>
      <c r="M81" s="371">
        <f t="shared" si="18"/>
        <v>0</v>
      </c>
      <c r="N81" s="371">
        <f t="shared" si="18"/>
        <v>0</v>
      </c>
      <c r="O81" s="371">
        <f t="shared" si="18"/>
        <v>0</v>
      </c>
      <c r="P81" s="371">
        <f t="shared" si="18"/>
        <v>0</v>
      </c>
      <c r="Q81" s="371">
        <f t="shared" si="18"/>
        <v>0</v>
      </c>
      <c r="R81" s="371">
        <f t="shared" si="18"/>
        <v>0</v>
      </c>
      <c r="S81" s="371">
        <f t="shared" si="18"/>
        <v>0</v>
      </c>
      <c r="T81" s="371">
        <f t="shared" si="18"/>
        <v>0</v>
      </c>
      <c r="U81" s="371">
        <f t="shared" si="18"/>
        <v>0</v>
      </c>
      <c r="V81" s="372">
        <f t="shared" si="18"/>
        <v>0</v>
      </c>
      <c r="W81" s="204"/>
    </row>
    <row r="82" spans="2:23" x14ac:dyDescent="0.25">
      <c r="B82" s="192"/>
      <c r="C82" s="365" t="s">
        <v>228</v>
      </c>
      <c r="D82" s="373"/>
      <c r="E82" s="367"/>
      <c r="F82" s="368">
        <v>3.5000000000000003E-2</v>
      </c>
      <c r="G82" s="369" t="str">
        <f>IFERROR(H82/'[1]2A'!$L$22,"")</f>
        <v/>
      </c>
      <c r="H82" s="370">
        <v>0</v>
      </c>
      <c r="I82" s="371">
        <f t="shared" si="18"/>
        <v>0</v>
      </c>
      <c r="J82" s="371">
        <f t="shared" si="18"/>
        <v>0</v>
      </c>
      <c r="K82" s="371">
        <f t="shared" si="18"/>
        <v>0</v>
      </c>
      <c r="L82" s="371">
        <f t="shared" si="18"/>
        <v>0</v>
      </c>
      <c r="M82" s="371">
        <f t="shared" si="18"/>
        <v>0</v>
      </c>
      <c r="N82" s="371">
        <f t="shared" si="18"/>
        <v>0</v>
      </c>
      <c r="O82" s="371">
        <f t="shared" si="18"/>
        <v>0</v>
      </c>
      <c r="P82" s="371">
        <f t="shared" si="18"/>
        <v>0</v>
      </c>
      <c r="Q82" s="371">
        <f t="shared" si="18"/>
        <v>0</v>
      </c>
      <c r="R82" s="371">
        <f t="shared" si="18"/>
        <v>0</v>
      </c>
      <c r="S82" s="371">
        <f t="shared" si="18"/>
        <v>0</v>
      </c>
      <c r="T82" s="371">
        <f t="shared" si="18"/>
        <v>0</v>
      </c>
      <c r="U82" s="371">
        <f t="shared" si="18"/>
        <v>0</v>
      </c>
      <c r="V82" s="372">
        <f t="shared" si="18"/>
        <v>0</v>
      </c>
      <c r="W82" s="204"/>
    </row>
    <row r="83" spans="2:23" x14ac:dyDescent="0.25">
      <c r="B83" s="192"/>
      <c r="C83" s="365" t="s">
        <v>229</v>
      </c>
      <c r="D83" s="373"/>
      <c r="E83" s="367"/>
      <c r="F83" s="368">
        <v>3.5000000000000003E-2</v>
      </c>
      <c r="G83" s="369" t="str">
        <f>IFERROR(H83/'[1]2A'!$L$22,"")</f>
        <v/>
      </c>
      <c r="H83" s="370">
        <v>0</v>
      </c>
      <c r="I83" s="371">
        <f t="shared" si="18"/>
        <v>0</v>
      </c>
      <c r="J83" s="371">
        <f t="shared" si="18"/>
        <v>0</v>
      </c>
      <c r="K83" s="371">
        <f t="shared" si="18"/>
        <v>0</v>
      </c>
      <c r="L83" s="371">
        <f t="shared" si="18"/>
        <v>0</v>
      </c>
      <c r="M83" s="371">
        <f t="shared" si="18"/>
        <v>0</v>
      </c>
      <c r="N83" s="371">
        <f t="shared" si="18"/>
        <v>0</v>
      </c>
      <c r="O83" s="371">
        <f t="shared" si="18"/>
        <v>0</v>
      </c>
      <c r="P83" s="371">
        <f t="shared" si="18"/>
        <v>0</v>
      </c>
      <c r="Q83" s="371">
        <f t="shared" si="18"/>
        <v>0</v>
      </c>
      <c r="R83" s="371">
        <f t="shared" si="18"/>
        <v>0</v>
      </c>
      <c r="S83" s="371">
        <f t="shared" si="18"/>
        <v>0</v>
      </c>
      <c r="T83" s="371">
        <f t="shared" si="18"/>
        <v>0</v>
      </c>
      <c r="U83" s="371">
        <f t="shared" si="18"/>
        <v>0</v>
      </c>
      <c r="V83" s="372">
        <f t="shared" si="18"/>
        <v>0</v>
      </c>
      <c r="W83" s="204"/>
    </row>
    <row r="84" spans="2:23" x14ac:dyDescent="0.25">
      <c r="B84" s="192"/>
      <c r="C84" s="365" t="s">
        <v>230</v>
      </c>
      <c r="D84" s="373"/>
      <c r="E84" s="367"/>
      <c r="F84" s="368">
        <v>3.5000000000000003E-2</v>
      </c>
      <c r="G84" s="369" t="str">
        <f>IFERROR(H84/'[1]2A'!$L$22,"")</f>
        <v/>
      </c>
      <c r="H84" s="370">
        <v>0</v>
      </c>
      <c r="I84" s="371">
        <f t="shared" si="18"/>
        <v>0</v>
      </c>
      <c r="J84" s="371">
        <f t="shared" si="18"/>
        <v>0</v>
      </c>
      <c r="K84" s="371">
        <f t="shared" si="18"/>
        <v>0</v>
      </c>
      <c r="L84" s="371">
        <f t="shared" si="18"/>
        <v>0</v>
      </c>
      <c r="M84" s="371">
        <f t="shared" si="18"/>
        <v>0</v>
      </c>
      <c r="N84" s="371">
        <f t="shared" si="18"/>
        <v>0</v>
      </c>
      <c r="O84" s="371">
        <f t="shared" si="18"/>
        <v>0</v>
      </c>
      <c r="P84" s="371">
        <f t="shared" si="18"/>
        <v>0</v>
      </c>
      <c r="Q84" s="371">
        <f t="shared" si="18"/>
        <v>0</v>
      </c>
      <c r="R84" s="371">
        <f t="shared" si="18"/>
        <v>0</v>
      </c>
      <c r="S84" s="371">
        <f t="shared" si="18"/>
        <v>0</v>
      </c>
      <c r="T84" s="371">
        <f t="shared" si="18"/>
        <v>0</v>
      </c>
      <c r="U84" s="371">
        <f t="shared" si="18"/>
        <v>0</v>
      </c>
      <c r="V84" s="372">
        <f t="shared" si="18"/>
        <v>0</v>
      </c>
      <c r="W84" s="204"/>
    </row>
    <row r="85" spans="2:23" x14ac:dyDescent="0.25">
      <c r="B85" s="192"/>
      <c r="C85" s="365" t="s">
        <v>231</v>
      </c>
      <c r="D85" s="373"/>
      <c r="E85" s="367"/>
      <c r="F85" s="368">
        <v>3.5000000000000003E-2</v>
      </c>
      <c r="G85" s="369" t="str">
        <f>IFERROR(H85/'[1]2A'!$L$22,"")</f>
        <v/>
      </c>
      <c r="H85" s="370">
        <v>0</v>
      </c>
      <c r="I85" s="371">
        <f t="shared" si="18"/>
        <v>0</v>
      </c>
      <c r="J85" s="371">
        <f t="shared" si="18"/>
        <v>0</v>
      </c>
      <c r="K85" s="371">
        <f t="shared" si="18"/>
        <v>0</v>
      </c>
      <c r="L85" s="371">
        <f t="shared" si="18"/>
        <v>0</v>
      </c>
      <c r="M85" s="371">
        <f t="shared" si="18"/>
        <v>0</v>
      </c>
      <c r="N85" s="371">
        <f t="shared" si="18"/>
        <v>0</v>
      </c>
      <c r="O85" s="371">
        <f t="shared" si="18"/>
        <v>0</v>
      </c>
      <c r="P85" s="371">
        <f t="shared" si="18"/>
        <v>0</v>
      </c>
      <c r="Q85" s="371">
        <f t="shared" si="18"/>
        <v>0</v>
      </c>
      <c r="R85" s="371">
        <f t="shared" si="18"/>
        <v>0</v>
      </c>
      <c r="S85" s="371">
        <f t="shared" si="18"/>
        <v>0</v>
      </c>
      <c r="T85" s="371">
        <f t="shared" si="18"/>
        <v>0</v>
      </c>
      <c r="U85" s="371">
        <f t="shared" si="18"/>
        <v>0</v>
      </c>
      <c r="V85" s="372">
        <f t="shared" si="18"/>
        <v>0</v>
      </c>
      <c r="W85" s="204"/>
    </row>
    <row r="86" spans="2:23" x14ac:dyDescent="0.25">
      <c r="B86" s="192"/>
      <c r="C86" s="365" t="s">
        <v>232</v>
      </c>
      <c r="D86" s="366"/>
      <c r="E86" s="367"/>
      <c r="F86" s="368">
        <v>3.5000000000000003E-2</v>
      </c>
      <c r="G86" s="369" t="str">
        <f>IFERROR(H86/'[1]2A'!$L$22,"")</f>
        <v/>
      </c>
      <c r="H86" s="370">
        <v>0</v>
      </c>
      <c r="I86" s="371">
        <f t="shared" si="18"/>
        <v>0</v>
      </c>
      <c r="J86" s="371">
        <f t="shared" si="18"/>
        <v>0</v>
      </c>
      <c r="K86" s="371">
        <f t="shared" si="18"/>
        <v>0</v>
      </c>
      <c r="L86" s="371">
        <f t="shared" si="18"/>
        <v>0</v>
      </c>
      <c r="M86" s="371">
        <f t="shared" si="18"/>
        <v>0</v>
      </c>
      <c r="N86" s="371">
        <f t="shared" si="18"/>
        <v>0</v>
      </c>
      <c r="O86" s="371">
        <f t="shared" si="18"/>
        <v>0</v>
      </c>
      <c r="P86" s="371">
        <f t="shared" si="18"/>
        <v>0</v>
      </c>
      <c r="Q86" s="371">
        <f t="shared" si="18"/>
        <v>0</v>
      </c>
      <c r="R86" s="371">
        <f t="shared" si="18"/>
        <v>0</v>
      </c>
      <c r="S86" s="371">
        <f t="shared" si="18"/>
        <v>0</v>
      </c>
      <c r="T86" s="371">
        <f t="shared" si="18"/>
        <v>0</v>
      </c>
      <c r="U86" s="371">
        <f t="shared" si="18"/>
        <v>0</v>
      </c>
      <c r="V86" s="372">
        <f t="shared" si="18"/>
        <v>0</v>
      </c>
      <c r="W86" s="204"/>
    </row>
    <row r="87" spans="2:23" x14ac:dyDescent="0.25">
      <c r="B87" s="192"/>
      <c r="C87" s="365" t="s">
        <v>233</v>
      </c>
      <c r="D87" s="366"/>
      <c r="E87" s="367"/>
      <c r="F87" s="368">
        <v>3.5000000000000003E-2</v>
      </c>
      <c r="G87" s="369" t="str">
        <f>IFERROR(H87/'[1]2A'!$L$22,"")</f>
        <v/>
      </c>
      <c r="H87" s="370">
        <v>0</v>
      </c>
      <c r="I87" s="371">
        <f t="shared" ref="I87:V91" si="19">H87+(H87*$F87)</f>
        <v>0</v>
      </c>
      <c r="J87" s="371">
        <f t="shared" si="19"/>
        <v>0</v>
      </c>
      <c r="K87" s="371">
        <f t="shared" si="19"/>
        <v>0</v>
      </c>
      <c r="L87" s="371">
        <f t="shared" si="19"/>
        <v>0</v>
      </c>
      <c r="M87" s="371">
        <f t="shared" si="19"/>
        <v>0</v>
      </c>
      <c r="N87" s="371">
        <f t="shared" si="19"/>
        <v>0</v>
      </c>
      <c r="O87" s="371">
        <f t="shared" si="19"/>
        <v>0</v>
      </c>
      <c r="P87" s="371">
        <f t="shared" si="19"/>
        <v>0</v>
      </c>
      <c r="Q87" s="371">
        <f t="shared" si="19"/>
        <v>0</v>
      </c>
      <c r="R87" s="371">
        <f t="shared" si="19"/>
        <v>0</v>
      </c>
      <c r="S87" s="371">
        <f t="shared" si="19"/>
        <v>0</v>
      </c>
      <c r="T87" s="371">
        <f t="shared" si="19"/>
        <v>0</v>
      </c>
      <c r="U87" s="371">
        <f t="shared" si="19"/>
        <v>0</v>
      </c>
      <c r="V87" s="372">
        <f t="shared" si="19"/>
        <v>0</v>
      </c>
      <c r="W87" s="204"/>
    </row>
    <row r="88" spans="2:23" x14ac:dyDescent="0.25">
      <c r="B88" s="374"/>
      <c r="C88" s="365" t="s">
        <v>234</v>
      </c>
      <c r="D88" s="366"/>
      <c r="E88" s="367"/>
      <c r="F88" s="368">
        <v>3.5000000000000003E-2</v>
      </c>
      <c r="G88" s="369" t="str">
        <f>IFERROR(H88/'[1]2A'!$L$22,"")</f>
        <v/>
      </c>
      <c r="H88" s="370">
        <v>0</v>
      </c>
      <c r="I88" s="371">
        <f t="shared" si="19"/>
        <v>0</v>
      </c>
      <c r="J88" s="371">
        <f t="shared" si="19"/>
        <v>0</v>
      </c>
      <c r="K88" s="371">
        <f t="shared" si="19"/>
        <v>0</v>
      </c>
      <c r="L88" s="371">
        <f t="shared" si="19"/>
        <v>0</v>
      </c>
      <c r="M88" s="371">
        <f t="shared" si="19"/>
        <v>0</v>
      </c>
      <c r="N88" s="371">
        <f t="shared" si="19"/>
        <v>0</v>
      </c>
      <c r="O88" s="371">
        <f t="shared" si="19"/>
        <v>0</v>
      </c>
      <c r="P88" s="371">
        <f t="shared" si="19"/>
        <v>0</v>
      </c>
      <c r="Q88" s="371">
        <f t="shared" si="19"/>
        <v>0</v>
      </c>
      <c r="R88" s="371">
        <f t="shared" si="19"/>
        <v>0</v>
      </c>
      <c r="S88" s="371">
        <f t="shared" si="19"/>
        <v>0</v>
      </c>
      <c r="T88" s="371">
        <f t="shared" si="19"/>
        <v>0</v>
      </c>
      <c r="U88" s="371">
        <f t="shared" si="19"/>
        <v>0</v>
      </c>
      <c r="V88" s="372">
        <f t="shared" si="19"/>
        <v>0</v>
      </c>
      <c r="W88" s="204"/>
    </row>
    <row r="89" spans="2:23" x14ac:dyDescent="0.25">
      <c r="B89" s="192"/>
      <c r="C89" s="365" t="s">
        <v>235</v>
      </c>
      <c r="D89" s="373"/>
      <c r="E89" s="367"/>
      <c r="F89" s="368">
        <v>3.5000000000000003E-2</v>
      </c>
      <c r="G89" s="369" t="str">
        <f>IFERROR(H89/'[1]2A'!$L$22,"")</f>
        <v/>
      </c>
      <c r="H89" s="370">
        <v>0</v>
      </c>
      <c r="I89" s="371">
        <f t="shared" si="19"/>
        <v>0</v>
      </c>
      <c r="J89" s="371">
        <f t="shared" si="19"/>
        <v>0</v>
      </c>
      <c r="K89" s="371">
        <f t="shared" si="19"/>
        <v>0</v>
      </c>
      <c r="L89" s="371">
        <f t="shared" si="19"/>
        <v>0</v>
      </c>
      <c r="M89" s="371">
        <f t="shared" si="19"/>
        <v>0</v>
      </c>
      <c r="N89" s="371">
        <f t="shared" si="19"/>
        <v>0</v>
      </c>
      <c r="O89" s="371">
        <f t="shared" si="19"/>
        <v>0</v>
      </c>
      <c r="P89" s="371">
        <f t="shared" si="19"/>
        <v>0</v>
      </c>
      <c r="Q89" s="371">
        <f t="shared" si="19"/>
        <v>0</v>
      </c>
      <c r="R89" s="371">
        <f t="shared" si="19"/>
        <v>0</v>
      </c>
      <c r="S89" s="371">
        <f t="shared" si="19"/>
        <v>0</v>
      </c>
      <c r="T89" s="371">
        <f t="shared" si="19"/>
        <v>0</v>
      </c>
      <c r="U89" s="371">
        <f t="shared" si="19"/>
        <v>0</v>
      </c>
      <c r="V89" s="372">
        <f t="shared" si="19"/>
        <v>0</v>
      </c>
      <c r="W89" s="204"/>
    </row>
    <row r="90" spans="2:23" x14ac:dyDescent="0.25">
      <c r="B90" s="192"/>
      <c r="C90" s="365" t="s">
        <v>236</v>
      </c>
      <c r="D90" s="373"/>
      <c r="E90" s="367"/>
      <c r="F90" s="368">
        <v>3.5000000000000003E-2</v>
      </c>
      <c r="G90" s="369" t="str">
        <f>IFERROR(H90/'[1]2A'!$L$22,"")</f>
        <v/>
      </c>
      <c r="H90" s="370">
        <v>0</v>
      </c>
      <c r="I90" s="371">
        <f t="shared" si="19"/>
        <v>0</v>
      </c>
      <c r="J90" s="371">
        <f t="shared" si="19"/>
        <v>0</v>
      </c>
      <c r="K90" s="371">
        <f t="shared" si="19"/>
        <v>0</v>
      </c>
      <c r="L90" s="371">
        <f t="shared" si="19"/>
        <v>0</v>
      </c>
      <c r="M90" s="371">
        <f t="shared" si="19"/>
        <v>0</v>
      </c>
      <c r="N90" s="371">
        <f t="shared" si="19"/>
        <v>0</v>
      </c>
      <c r="O90" s="371">
        <f t="shared" si="19"/>
        <v>0</v>
      </c>
      <c r="P90" s="371">
        <f t="shared" si="19"/>
        <v>0</v>
      </c>
      <c r="Q90" s="371">
        <f t="shared" si="19"/>
        <v>0</v>
      </c>
      <c r="R90" s="371">
        <f t="shared" si="19"/>
        <v>0</v>
      </c>
      <c r="S90" s="371">
        <f t="shared" si="19"/>
        <v>0</v>
      </c>
      <c r="T90" s="371">
        <f t="shared" si="19"/>
        <v>0</v>
      </c>
      <c r="U90" s="371">
        <f t="shared" si="19"/>
        <v>0</v>
      </c>
      <c r="V90" s="372">
        <f t="shared" si="19"/>
        <v>0</v>
      </c>
      <c r="W90" s="204"/>
    </row>
    <row r="91" spans="2:23" ht="15.75" thickBot="1" x14ac:dyDescent="0.3">
      <c r="B91" s="192"/>
      <c r="C91" s="375" t="s">
        <v>91</v>
      </c>
      <c r="D91" s="376"/>
      <c r="E91" s="367"/>
      <c r="F91" s="377">
        <v>3.5000000000000003E-2</v>
      </c>
      <c r="G91" s="378" t="str">
        <f>IFERROR(H91/'[1]2A'!$L$22,"")</f>
        <v/>
      </c>
      <c r="H91" s="379">
        <v>0</v>
      </c>
      <c r="I91" s="380">
        <f t="shared" si="19"/>
        <v>0</v>
      </c>
      <c r="J91" s="380">
        <f t="shared" si="19"/>
        <v>0</v>
      </c>
      <c r="K91" s="380">
        <f t="shared" si="19"/>
        <v>0</v>
      </c>
      <c r="L91" s="380">
        <f t="shared" si="19"/>
        <v>0</v>
      </c>
      <c r="M91" s="380">
        <f t="shared" si="19"/>
        <v>0</v>
      </c>
      <c r="N91" s="380">
        <f t="shared" si="19"/>
        <v>0</v>
      </c>
      <c r="O91" s="380">
        <f t="shared" si="19"/>
        <v>0</v>
      </c>
      <c r="P91" s="380">
        <f t="shared" si="19"/>
        <v>0</v>
      </c>
      <c r="Q91" s="380">
        <f t="shared" si="19"/>
        <v>0</v>
      </c>
      <c r="R91" s="380">
        <f t="shared" si="19"/>
        <v>0</v>
      </c>
      <c r="S91" s="380">
        <f t="shared" si="19"/>
        <v>0</v>
      </c>
      <c r="T91" s="380">
        <f t="shared" si="19"/>
        <v>0</v>
      </c>
      <c r="U91" s="380">
        <f t="shared" si="19"/>
        <v>0</v>
      </c>
      <c r="V91" s="381">
        <f t="shared" si="19"/>
        <v>0</v>
      </c>
      <c r="W91" s="204"/>
    </row>
    <row r="92" spans="2:23" ht="15.75" thickBot="1" x14ac:dyDescent="0.3">
      <c r="B92" s="192"/>
      <c r="C92" s="382" t="s">
        <v>237</v>
      </c>
      <c r="D92" s="232"/>
      <c r="E92" s="244"/>
      <c r="F92" s="244"/>
      <c r="G92" s="383" t="str">
        <f>IFERROR(H92/'[1]2A'!$L$22,"")</f>
        <v/>
      </c>
      <c r="H92" s="245">
        <f>SUM(H71:H91)</f>
        <v>0</v>
      </c>
      <c r="I92" s="246">
        <f t="shared" ref="I92:V92" si="20">SUM(I71:I91)</f>
        <v>0</v>
      </c>
      <c r="J92" s="246">
        <f t="shared" si="20"/>
        <v>0</v>
      </c>
      <c r="K92" s="246">
        <f t="shared" si="20"/>
        <v>0</v>
      </c>
      <c r="L92" s="246">
        <f t="shared" si="20"/>
        <v>0</v>
      </c>
      <c r="M92" s="246">
        <f t="shared" si="20"/>
        <v>0</v>
      </c>
      <c r="N92" s="246">
        <f t="shared" si="20"/>
        <v>0</v>
      </c>
      <c r="O92" s="246">
        <f t="shared" si="20"/>
        <v>0</v>
      </c>
      <c r="P92" s="246">
        <f t="shared" si="20"/>
        <v>0</v>
      </c>
      <c r="Q92" s="246">
        <f t="shared" si="20"/>
        <v>0</v>
      </c>
      <c r="R92" s="246">
        <f t="shared" si="20"/>
        <v>0</v>
      </c>
      <c r="S92" s="246">
        <f t="shared" si="20"/>
        <v>0</v>
      </c>
      <c r="T92" s="246">
        <f t="shared" si="20"/>
        <v>0</v>
      </c>
      <c r="U92" s="246">
        <f t="shared" si="20"/>
        <v>0</v>
      </c>
      <c r="V92" s="247">
        <f t="shared" si="20"/>
        <v>0</v>
      </c>
      <c r="W92" s="204"/>
    </row>
    <row r="93" spans="2:23" ht="15.75" thickBot="1" x14ac:dyDescent="0.3">
      <c r="B93" s="192"/>
      <c r="C93" s="382"/>
      <c r="D93" s="232"/>
      <c r="E93" s="353"/>
      <c r="F93" s="354" t="s">
        <v>181</v>
      </c>
      <c r="G93" s="190"/>
      <c r="H93" s="384"/>
      <c r="I93" s="385"/>
      <c r="J93" s="385"/>
      <c r="K93" s="385"/>
      <c r="L93" s="385"/>
      <c r="M93" s="385"/>
      <c r="N93" s="385"/>
      <c r="O93" s="385"/>
      <c r="P93" s="385"/>
      <c r="Q93" s="385"/>
      <c r="R93" s="385"/>
      <c r="S93" s="385"/>
      <c r="T93" s="385"/>
      <c r="U93" s="385"/>
      <c r="V93" s="386"/>
      <c r="W93" s="204"/>
    </row>
    <row r="94" spans="2:23" x14ac:dyDescent="0.25">
      <c r="B94" s="364"/>
      <c r="C94" s="387" t="s">
        <v>238</v>
      </c>
      <c r="D94" s="388"/>
      <c r="E94" s="389"/>
      <c r="F94" s="215">
        <v>3.5000000000000003E-2</v>
      </c>
      <c r="G94" s="360" t="str">
        <f>IFERROR(H94/'[1]2A'!$L$22,"")</f>
        <v/>
      </c>
      <c r="H94" s="390">
        <v>0</v>
      </c>
      <c r="I94" s="391">
        <f t="shared" ref="I94:V95" si="21">H94+(H94*$F94)</f>
        <v>0</v>
      </c>
      <c r="J94" s="391">
        <f t="shared" si="21"/>
        <v>0</v>
      </c>
      <c r="K94" s="391">
        <f t="shared" si="21"/>
        <v>0</v>
      </c>
      <c r="L94" s="391">
        <f t="shared" si="21"/>
        <v>0</v>
      </c>
      <c r="M94" s="391">
        <f t="shared" si="21"/>
        <v>0</v>
      </c>
      <c r="N94" s="391">
        <f t="shared" si="21"/>
        <v>0</v>
      </c>
      <c r="O94" s="391">
        <f t="shared" si="21"/>
        <v>0</v>
      </c>
      <c r="P94" s="391">
        <f t="shared" si="21"/>
        <v>0</v>
      </c>
      <c r="Q94" s="391">
        <f t="shared" si="21"/>
        <v>0</v>
      </c>
      <c r="R94" s="391">
        <f t="shared" si="21"/>
        <v>0</v>
      </c>
      <c r="S94" s="391">
        <f t="shared" si="21"/>
        <v>0</v>
      </c>
      <c r="T94" s="391">
        <f t="shared" si="21"/>
        <v>0</v>
      </c>
      <c r="U94" s="391">
        <f t="shared" si="21"/>
        <v>0</v>
      </c>
      <c r="V94" s="392">
        <f t="shared" si="21"/>
        <v>0</v>
      </c>
      <c r="W94" s="204"/>
    </row>
    <row r="95" spans="2:23" ht="15.75" thickBot="1" x14ac:dyDescent="0.3">
      <c r="B95" s="364"/>
      <c r="C95" s="393" t="s">
        <v>239</v>
      </c>
      <c r="D95" s="376"/>
      <c r="E95" s="367"/>
      <c r="F95" s="377">
        <v>3.5000000000000003E-2</v>
      </c>
      <c r="G95" s="378" t="str">
        <f>IFERROR(H95/'[1]2A'!$L$22,"")</f>
        <v/>
      </c>
      <c r="H95" s="394">
        <v>0</v>
      </c>
      <c r="I95" s="380">
        <f t="shared" si="21"/>
        <v>0</v>
      </c>
      <c r="J95" s="380">
        <f t="shared" si="21"/>
        <v>0</v>
      </c>
      <c r="K95" s="380">
        <f t="shared" si="21"/>
        <v>0</v>
      </c>
      <c r="L95" s="380">
        <f t="shared" si="21"/>
        <v>0</v>
      </c>
      <c r="M95" s="380">
        <f t="shared" si="21"/>
        <v>0</v>
      </c>
      <c r="N95" s="380">
        <f t="shared" si="21"/>
        <v>0</v>
      </c>
      <c r="O95" s="380">
        <f t="shared" si="21"/>
        <v>0</v>
      </c>
      <c r="P95" s="380">
        <f t="shared" si="21"/>
        <v>0</v>
      </c>
      <c r="Q95" s="380">
        <f t="shared" si="21"/>
        <v>0</v>
      </c>
      <c r="R95" s="380">
        <f t="shared" si="21"/>
        <v>0</v>
      </c>
      <c r="S95" s="380">
        <f t="shared" si="21"/>
        <v>0</v>
      </c>
      <c r="T95" s="380">
        <f t="shared" si="21"/>
        <v>0</v>
      </c>
      <c r="U95" s="380">
        <f t="shared" si="21"/>
        <v>0</v>
      </c>
      <c r="V95" s="381">
        <f t="shared" si="21"/>
        <v>0</v>
      </c>
      <c r="W95" s="204"/>
    </row>
    <row r="96" spans="2:23" x14ac:dyDescent="0.25">
      <c r="B96" s="364"/>
      <c r="C96" s="382" t="s">
        <v>240</v>
      </c>
      <c r="D96" s="232"/>
      <c r="E96" s="232"/>
      <c r="F96" s="232"/>
      <c r="G96" s="290" t="str">
        <f>IFERROR(H96/#REF!,"")</f>
        <v/>
      </c>
      <c r="H96" s="245">
        <f>SUM(H94:H95)</f>
        <v>0</v>
      </c>
      <c r="I96" s="246">
        <f t="shared" ref="I96:V96" si="22">SUM(I94:I95)</f>
        <v>0</v>
      </c>
      <c r="J96" s="246">
        <f t="shared" si="22"/>
        <v>0</v>
      </c>
      <c r="K96" s="246">
        <f t="shared" si="22"/>
        <v>0</v>
      </c>
      <c r="L96" s="246">
        <f t="shared" si="22"/>
        <v>0</v>
      </c>
      <c r="M96" s="246">
        <f t="shared" si="22"/>
        <v>0</v>
      </c>
      <c r="N96" s="246">
        <f t="shared" si="22"/>
        <v>0</v>
      </c>
      <c r="O96" s="246">
        <f t="shared" si="22"/>
        <v>0</v>
      </c>
      <c r="P96" s="246">
        <f t="shared" si="22"/>
        <v>0</v>
      </c>
      <c r="Q96" s="246">
        <f t="shared" si="22"/>
        <v>0</v>
      </c>
      <c r="R96" s="246">
        <f t="shared" si="22"/>
        <v>0</v>
      </c>
      <c r="S96" s="246">
        <f t="shared" si="22"/>
        <v>0</v>
      </c>
      <c r="T96" s="246">
        <f t="shared" si="22"/>
        <v>0</v>
      </c>
      <c r="U96" s="246">
        <f t="shared" si="22"/>
        <v>0</v>
      </c>
      <c r="V96" s="247">
        <f t="shared" si="22"/>
        <v>0</v>
      </c>
      <c r="W96" s="204"/>
    </row>
    <row r="97" spans="2:23" ht="7.5" customHeight="1" thickBot="1" x14ac:dyDescent="0.3">
      <c r="B97" s="364"/>
      <c r="C97" s="382"/>
      <c r="D97" s="232"/>
      <c r="E97" s="232"/>
      <c r="F97" s="232"/>
      <c r="G97" s="290"/>
      <c r="H97" s="384"/>
      <c r="I97" s="385"/>
      <c r="J97" s="385"/>
      <c r="K97" s="385"/>
      <c r="L97" s="385"/>
      <c r="M97" s="385"/>
      <c r="N97" s="385"/>
      <c r="O97" s="385"/>
      <c r="P97" s="385"/>
      <c r="Q97" s="385"/>
      <c r="R97" s="385"/>
      <c r="S97" s="385"/>
      <c r="T97" s="385"/>
      <c r="U97" s="385"/>
      <c r="V97" s="386"/>
      <c r="W97" s="204"/>
    </row>
    <row r="98" spans="2:23" ht="15.75" thickBot="1" x14ac:dyDescent="0.3">
      <c r="B98" s="192"/>
      <c r="C98" s="382" t="s">
        <v>241</v>
      </c>
      <c r="D98" s="232"/>
      <c r="E98" s="395"/>
      <c r="F98" s="396">
        <v>3.5000000000000003E-2</v>
      </c>
      <c r="G98" s="397" t="str">
        <f>IFERROR(H98/'[1]2A'!$L$22,"")</f>
        <v/>
      </c>
      <c r="H98" s="398">
        <f>'[1]8C'!L41+'[1]8C'!L54</f>
        <v>0</v>
      </c>
      <c r="I98" s="399">
        <f t="shared" ref="I98:V98" si="23">H98+(H98*$F98)</f>
        <v>0</v>
      </c>
      <c r="J98" s="399">
        <f t="shared" si="23"/>
        <v>0</v>
      </c>
      <c r="K98" s="399">
        <f t="shared" si="23"/>
        <v>0</v>
      </c>
      <c r="L98" s="399">
        <f t="shared" si="23"/>
        <v>0</v>
      </c>
      <c r="M98" s="399">
        <f t="shared" si="23"/>
        <v>0</v>
      </c>
      <c r="N98" s="399">
        <f t="shared" si="23"/>
        <v>0</v>
      </c>
      <c r="O98" s="399">
        <f t="shared" si="23"/>
        <v>0</v>
      </c>
      <c r="P98" s="399">
        <f t="shared" si="23"/>
        <v>0</v>
      </c>
      <c r="Q98" s="399">
        <f t="shared" si="23"/>
        <v>0</v>
      </c>
      <c r="R98" s="399">
        <f t="shared" si="23"/>
        <v>0</v>
      </c>
      <c r="S98" s="399">
        <f t="shared" si="23"/>
        <v>0</v>
      </c>
      <c r="T98" s="399">
        <f t="shared" si="23"/>
        <v>0</v>
      </c>
      <c r="U98" s="399">
        <f t="shared" si="23"/>
        <v>0</v>
      </c>
      <c r="V98" s="400">
        <f t="shared" si="23"/>
        <v>0</v>
      </c>
      <c r="W98" s="204"/>
    </row>
    <row r="99" spans="2:23" ht="7.5" customHeight="1" thickBot="1" x14ac:dyDescent="0.3">
      <c r="B99" s="192"/>
      <c r="C99" s="382"/>
      <c r="D99" s="232"/>
      <c r="E99" s="232"/>
      <c r="F99" s="232"/>
      <c r="G99" s="290"/>
      <c r="H99" s="384"/>
      <c r="I99" s="385"/>
      <c r="J99" s="385"/>
      <c r="K99" s="385"/>
      <c r="L99" s="385"/>
      <c r="M99" s="385"/>
      <c r="N99" s="385"/>
      <c r="O99" s="385"/>
      <c r="P99" s="385"/>
      <c r="Q99" s="385"/>
      <c r="R99" s="385"/>
      <c r="S99" s="385"/>
      <c r="T99" s="385"/>
      <c r="U99" s="385"/>
      <c r="V99" s="386"/>
      <c r="W99" s="204"/>
    </row>
    <row r="100" spans="2:23" ht="15.75" thickBot="1" x14ac:dyDescent="0.3">
      <c r="B100" s="192"/>
      <c r="C100" s="401" t="s">
        <v>242</v>
      </c>
      <c r="D100" s="256"/>
      <c r="E100" s="402"/>
      <c r="F100" s="403">
        <v>0</v>
      </c>
      <c r="G100" s="256"/>
      <c r="H100" s="404">
        <v>0</v>
      </c>
      <c r="I100" s="405">
        <f t="shared" ref="I100:V100" si="24">H100+(H100*$F100)</f>
        <v>0</v>
      </c>
      <c r="J100" s="405">
        <f t="shared" si="24"/>
        <v>0</v>
      </c>
      <c r="K100" s="405">
        <f t="shared" si="24"/>
        <v>0</v>
      </c>
      <c r="L100" s="405">
        <f t="shared" si="24"/>
        <v>0</v>
      </c>
      <c r="M100" s="405">
        <f t="shared" si="24"/>
        <v>0</v>
      </c>
      <c r="N100" s="405">
        <f t="shared" si="24"/>
        <v>0</v>
      </c>
      <c r="O100" s="405">
        <f t="shared" si="24"/>
        <v>0</v>
      </c>
      <c r="P100" s="405">
        <f t="shared" si="24"/>
        <v>0</v>
      </c>
      <c r="Q100" s="405">
        <f t="shared" si="24"/>
        <v>0</v>
      </c>
      <c r="R100" s="405">
        <f t="shared" si="24"/>
        <v>0</v>
      </c>
      <c r="S100" s="405">
        <f t="shared" si="24"/>
        <v>0</v>
      </c>
      <c r="T100" s="405">
        <f t="shared" si="24"/>
        <v>0</v>
      </c>
      <c r="U100" s="405">
        <f t="shared" si="24"/>
        <v>0</v>
      </c>
      <c r="V100" s="406">
        <f t="shared" si="24"/>
        <v>0</v>
      </c>
      <c r="W100" s="204"/>
    </row>
    <row r="101" spans="2:23" ht="16.5" thickTop="1" thickBot="1" x14ac:dyDescent="0.3">
      <c r="B101" s="192"/>
      <c r="C101" s="279" t="s">
        <v>243</v>
      </c>
      <c r="D101" s="232"/>
      <c r="E101" s="232"/>
      <c r="F101" s="232"/>
      <c r="G101" s="244" t="s">
        <v>188</v>
      </c>
      <c r="H101" s="407">
        <f>H92+H96+H98+H100</f>
        <v>0</v>
      </c>
      <c r="I101" s="408">
        <f t="shared" ref="I101:V101" si="25">I92+I96+I98+I100</f>
        <v>0</v>
      </c>
      <c r="J101" s="408">
        <f t="shared" si="25"/>
        <v>0</v>
      </c>
      <c r="K101" s="408">
        <f t="shared" si="25"/>
        <v>0</v>
      </c>
      <c r="L101" s="408">
        <f t="shared" si="25"/>
        <v>0</v>
      </c>
      <c r="M101" s="408">
        <f t="shared" si="25"/>
        <v>0</v>
      </c>
      <c r="N101" s="408">
        <f t="shared" si="25"/>
        <v>0</v>
      </c>
      <c r="O101" s="408">
        <f t="shared" si="25"/>
        <v>0</v>
      </c>
      <c r="P101" s="408">
        <f t="shared" si="25"/>
        <v>0</v>
      </c>
      <c r="Q101" s="408">
        <f t="shared" si="25"/>
        <v>0</v>
      </c>
      <c r="R101" s="408">
        <f t="shared" si="25"/>
        <v>0</v>
      </c>
      <c r="S101" s="408">
        <f t="shared" si="25"/>
        <v>0</v>
      </c>
      <c r="T101" s="408">
        <f t="shared" si="25"/>
        <v>0</v>
      </c>
      <c r="U101" s="408">
        <f t="shared" si="25"/>
        <v>0</v>
      </c>
      <c r="V101" s="409">
        <f t="shared" si="25"/>
        <v>0</v>
      </c>
      <c r="W101" s="204"/>
    </row>
    <row r="102" spans="2:23" ht="7.5" customHeight="1" thickBot="1" x14ac:dyDescent="0.3">
      <c r="B102" s="192"/>
      <c r="C102" s="232"/>
      <c r="D102" s="232"/>
      <c r="E102" s="232"/>
      <c r="F102" s="232"/>
      <c r="G102" s="232"/>
      <c r="H102" s="410"/>
      <c r="I102" s="410"/>
      <c r="J102" s="410"/>
      <c r="K102" s="410"/>
      <c r="L102" s="410"/>
      <c r="M102" s="410"/>
      <c r="N102" s="410"/>
      <c r="O102" s="410"/>
      <c r="P102" s="410"/>
      <c r="Q102" s="410"/>
      <c r="R102" s="410"/>
      <c r="S102" s="410"/>
      <c r="T102" s="410"/>
      <c r="U102" s="410"/>
      <c r="V102" s="410"/>
      <c r="W102" s="204"/>
    </row>
    <row r="103" spans="2:23" ht="15.75" thickBot="1" x14ac:dyDescent="0.3">
      <c r="B103" s="192"/>
      <c r="C103" s="206"/>
      <c r="D103" s="232"/>
      <c r="E103" s="232"/>
      <c r="F103" s="286" t="s">
        <v>197</v>
      </c>
      <c r="G103" s="244" t="s">
        <v>188</v>
      </c>
      <c r="H103" s="287">
        <f>H39-H101</f>
        <v>0</v>
      </c>
      <c r="I103" s="288">
        <f t="shared" ref="I103:V103" si="26">I39-I101</f>
        <v>0</v>
      </c>
      <c r="J103" s="288">
        <f t="shared" si="26"/>
        <v>0</v>
      </c>
      <c r="K103" s="288">
        <f t="shared" si="26"/>
        <v>0</v>
      </c>
      <c r="L103" s="288">
        <f t="shared" si="26"/>
        <v>0</v>
      </c>
      <c r="M103" s="288">
        <f t="shared" si="26"/>
        <v>0</v>
      </c>
      <c r="N103" s="288">
        <f t="shared" si="26"/>
        <v>0</v>
      </c>
      <c r="O103" s="288">
        <f t="shared" si="26"/>
        <v>0</v>
      </c>
      <c r="P103" s="288">
        <f t="shared" si="26"/>
        <v>0</v>
      </c>
      <c r="Q103" s="288">
        <f t="shared" si="26"/>
        <v>0</v>
      </c>
      <c r="R103" s="288">
        <f t="shared" si="26"/>
        <v>0</v>
      </c>
      <c r="S103" s="288">
        <f t="shared" si="26"/>
        <v>0</v>
      </c>
      <c r="T103" s="288">
        <f t="shared" si="26"/>
        <v>0</v>
      </c>
      <c r="U103" s="288">
        <f t="shared" si="26"/>
        <v>0</v>
      </c>
      <c r="V103" s="289">
        <f t="shared" si="26"/>
        <v>0</v>
      </c>
      <c r="W103" s="204"/>
    </row>
    <row r="104" spans="2:23" s="1" customFormat="1" ht="7.5" customHeight="1" x14ac:dyDescent="0.25">
      <c r="B104" s="411"/>
      <c r="C104" s="412"/>
      <c r="D104" s="412"/>
      <c r="E104" s="412"/>
      <c r="F104" s="412"/>
      <c r="G104" s="412"/>
      <c r="H104" s="412"/>
      <c r="I104" s="412"/>
      <c r="J104" s="412"/>
      <c r="K104" s="412"/>
      <c r="L104" s="412"/>
      <c r="M104" s="412"/>
      <c r="N104" s="412"/>
      <c r="O104" s="412"/>
      <c r="P104" s="412"/>
      <c r="Q104" s="412"/>
      <c r="R104" s="412"/>
      <c r="S104" s="412"/>
      <c r="T104" s="412"/>
      <c r="U104" s="412"/>
      <c r="V104" s="412"/>
      <c r="W104" s="413"/>
    </row>
    <row r="105" spans="2:23" s="1" customFormat="1" x14ac:dyDescent="0.25">
      <c r="B105" s="411"/>
      <c r="C105" s="412"/>
      <c r="D105" s="412"/>
      <c r="E105" s="412"/>
      <c r="F105" s="412"/>
      <c r="G105" s="412"/>
      <c r="H105" s="412"/>
      <c r="I105" s="412"/>
      <c r="J105" s="412"/>
      <c r="K105" s="412"/>
      <c r="L105" s="412"/>
      <c r="M105" s="412"/>
      <c r="N105" s="412"/>
      <c r="O105" s="412"/>
      <c r="P105" s="412"/>
      <c r="Q105" s="412"/>
      <c r="R105" s="412"/>
      <c r="S105" s="412"/>
      <c r="T105" s="412"/>
      <c r="U105" s="412"/>
      <c r="V105" s="412"/>
      <c r="W105" s="413"/>
    </row>
    <row r="106" spans="2:23" s="1" customFormat="1" ht="15.75" thickBot="1" x14ac:dyDescent="0.3">
      <c r="B106" s="411"/>
      <c r="C106" s="412" t="s">
        <v>244</v>
      </c>
      <c r="D106" s="412"/>
      <c r="E106" s="412"/>
      <c r="F106" s="412"/>
      <c r="G106" s="412"/>
      <c r="H106" s="412"/>
      <c r="I106" s="412"/>
      <c r="J106" s="412"/>
      <c r="K106" s="412"/>
      <c r="L106" s="412"/>
      <c r="M106" s="412"/>
      <c r="N106" s="412"/>
      <c r="O106" s="412"/>
      <c r="P106" s="412"/>
      <c r="Q106" s="412"/>
      <c r="R106" s="412"/>
      <c r="S106" s="412"/>
      <c r="T106" s="412"/>
      <c r="U106" s="412"/>
      <c r="V106" s="412"/>
      <c r="W106" s="413"/>
    </row>
    <row r="107" spans="2:23" s="1" customFormat="1" x14ac:dyDescent="0.25">
      <c r="B107" s="411"/>
      <c r="C107" s="535"/>
      <c r="D107" s="536"/>
      <c r="E107" s="536"/>
      <c r="F107" s="536"/>
      <c r="G107" s="536"/>
      <c r="H107" s="536"/>
      <c r="I107" s="536"/>
      <c r="J107" s="536"/>
      <c r="K107" s="536"/>
      <c r="L107" s="536"/>
      <c r="M107" s="536"/>
      <c r="N107" s="536"/>
      <c r="O107" s="536"/>
      <c r="P107" s="536"/>
      <c r="Q107" s="536"/>
      <c r="R107" s="536"/>
      <c r="S107" s="536"/>
      <c r="T107" s="536"/>
      <c r="U107" s="536"/>
      <c r="V107" s="537"/>
      <c r="W107" s="413"/>
    </row>
    <row r="108" spans="2:23" s="1" customFormat="1" x14ac:dyDescent="0.25">
      <c r="B108" s="411"/>
      <c r="C108" s="538"/>
      <c r="D108" s="539"/>
      <c r="E108" s="539"/>
      <c r="F108" s="539"/>
      <c r="G108" s="539"/>
      <c r="H108" s="539"/>
      <c r="I108" s="539"/>
      <c r="J108" s="539"/>
      <c r="K108" s="539"/>
      <c r="L108" s="539"/>
      <c r="M108" s="539"/>
      <c r="N108" s="539"/>
      <c r="O108" s="539"/>
      <c r="P108" s="539"/>
      <c r="Q108" s="539"/>
      <c r="R108" s="539"/>
      <c r="S108" s="539"/>
      <c r="T108" s="539"/>
      <c r="U108" s="539"/>
      <c r="V108" s="540"/>
      <c r="W108" s="413"/>
    </row>
    <row r="109" spans="2:23" s="1" customFormat="1" x14ac:dyDescent="0.25">
      <c r="B109" s="411"/>
      <c r="C109" s="538"/>
      <c r="D109" s="539"/>
      <c r="E109" s="539"/>
      <c r="F109" s="539"/>
      <c r="G109" s="539"/>
      <c r="H109" s="539"/>
      <c r="I109" s="539"/>
      <c r="J109" s="539"/>
      <c r="K109" s="539"/>
      <c r="L109" s="539"/>
      <c r="M109" s="539"/>
      <c r="N109" s="539"/>
      <c r="O109" s="539"/>
      <c r="P109" s="539"/>
      <c r="Q109" s="539"/>
      <c r="R109" s="539"/>
      <c r="S109" s="539"/>
      <c r="T109" s="539"/>
      <c r="U109" s="539"/>
      <c r="V109" s="540"/>
      <c r="W109" s="413"/>
    </row>
    <row r="110" spans="2:23" s="1" customFormat="1" x14ac:dyDescent="0.25">
      <c r="B110" s="411"/>
      <c r="C110" s="538"/>
      <c r="D110" s="539"/>
      <c r="E110" s="539"/>
      <c r="F110" s="539"/>
      <c r="G110" s="539"/>
      <c r="H110" s="539"/>
      <c r="I110" s="539"/>
      <c r="J110" s="539"/>
      <c r="K110" s="539"/>
      <c r="L110" s="539"/>
      <c r="M110" s="539"/>
      <c r="N110" s="539"/>
      <c r="O110" s="539"/>
      <c r="P110" s="539"/>
      <c r="Q110" s="539"/>
      <c r="R110" s="539"/>
      <c r="S110" s="539"/>
      <c r="T110" s="539"/>
      <c r="U110" s="539"/>
      <c r="V110" s="540"/>
      <c r="W110" s="413"/>
    </row>
    <row r="111" spans="2:23" s="1" customFormat="1" ht="15.75" thickBot="1" x14ac:dyDescent="0.3">
      <c r="B111" s="411"/>
      <c r="C111" s="541"/>
      <c r="D111" s="542"/>
      <c r="E111" s="542"/>
      <c r="F111" s="542"/>
      <c r="G111" s="542"/>
      <c r="H111" s="542"/>
      <c r="I111" s="542"/>
      <c r="J111" s="542"/>
      <c r="K111" s="542"/>
      <c r="L111" s="542"/>
      <c r="M111" s="542"/>
      <c r="N111" s="542"/>
      <c r="O111" s="542"/>
      <c r="P111" s="542"/>
      <c r="Q111" s="542"/>
      <c r="R111" s="542"/>
      <c r="S111" s="542"/>
      <c r="T111" s="542"/>
      <c r="U111" s="542"/>
      <c r="V111" s="543"/>
      <c r="W111" s="413"/>
    </row>
    <row r="112" spans="2:23" s="1" customFormat="1" ht="15.75" thickBot="1" x14ac:dyDescent="0.3">
      <c r="B112" s="414"/>
      <c r="C112" s="415"/>
      <c r="D112" s="415"/>
      <c r="E112" s="415"/>
      <c r="F112" s="415"/>
      <c r="G112" s="415"/>
      <c r="H112" s="415"/>
      <c r="I112" s="415"/>
      <c r="J112" s="415"/>
      <c r="K112" s="415"/>
      <c r="L112" s="415"/>
      <c r="M112" s="415"/>
      <c r="N112" s="415"/>
      <c r="O112" s="415"/>
      <c r="P112" s="415"/>
      <c r="Q112" s="415"/>
      <c r="R112" s="415"/>
      <c r="S112" s="415"/>
      <c r="T112" s="415"/>
      <c r="U112" s="415"/>
      <c r="V112" s="415"/>
      <c r="W112" s="416"/>
    </row>
    <row r="113" s="1" customFormat="1" ht="7.5" customHeight="1" x14ac:dyDescent="0.25"/>
    <row r="114" s="1" customFormat="1" x14ac:dyDescent="0.25"/>
    <row r="115" s="1" customFormat="1" x14ac:dyDescent="0.25"/>
    <row r="116" s="1" customFormat="1" x14ac:dyDescent="0.25"/>
    <row r="117" s="1" customFormat="1" ht="7.5" customHeight="1" x14ac:dyDescent="0.25"/>
    <row r="118" s="1" customFormat="1" x14ac:dyDescent="0.25"/>
    <row r="119" s="1" customFormat="1" ht="7.5" customHeight="1" x14ac:dyDescent="0.25"/>
    <row r="120" s="1" customFormat="1" x14ac:dyDescent="0.25"/>
    <row r="121" s="1" customFormat="1" x14ac:dyDescent="0.25"/>
    <row r="122" s="1" customFormat="1" ht="7.5" customHeigh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ht="7.5" customHeight="1" x14ac:dyDescent="0.25"/>
    <row r="141" s="1" customFormat="1" x14ac:dyDescent="0.25"/>
    <row r="142" s="1" customFormat="1" x14ac:dyDescent="0.25"/>
    <row r="143" s="1" customFormat="1" ht="9" customHeight="1" x14ac:dyDescent="0.25"/>
  </sheetData>
  <sheetProtection formatCells="0" formatColumns="0" formatRows="0"/>
  <mergeCells count="28">
    <mergeCell ref="J16:L16"/>
    <mergeCell ref="J18:L18"/>
    <mergeCell ref="C24:F24"/>
    <mergeCell ref="C25:F25"/>
    <mergeCell ref="C28:F28"/>
    <mergeCell ref="C29:F29"/>
    <mergeCell ref="F54:G54"/>
    <mergeCell ref="C44:D44"/>
    <mergeCell ref="F45:G45"/>
    <mergeCell ref="C46:E46"/>
    <mergeCell ref="F46:G46"/>
    <mergeCell ref="C47:E47"/>
    <mergeCell ref="F47:G47"/>
    <mergeCell ref="C107:V111"/>
    <mergeCell ref="C16:H16"/>
    <mergeCell ref="C18:H18"/>
    <mergeCell ref="J14:L14"/>
    <mergeCell ref="C55:E55"/>
    <mergeCell ref="F55:G55"/>
    <mergeCell ref="C56:E56"/>
    <mergeCell ref="F56:G56"/>
    <mergeCell ref="C57:E57"/>
    <mergeCell ref="F57:G57"/>
    <mergeCell ref="C48:E48"/>
    <mergeCell ref="F48:G48"/>
    <mergeCell ref="E51:G51"/>
    <mergeCell ref="F53:G53"/>
    <mergeCell ref="C54:E54"/>
  </mergeCells>
  <conditionalFormatting sqref="H51:V51">
    <cfRule type="cellIs" dxfId="7" priority="8" operator="lessThan">
      <formula>0</formula>
    </cfRule>
  </conditionalFormatting>
  <conditionalFormatting sqref="H39:V39 H42:V42 H51:V51 H61:V61 H103:V103">
    <cfRule type="cellIs" dxfId="6" priority="7" operator="lessThan">
      <formula>0</formula>
    </cfRule>
  </conditionalFormatting>
  <conditionalFormatting sqref="G23:G24">
    <cfRule type="cellIs" dxfId="5" priority="6" operator="notEqual">
      <formula>0.025</formula>
    </cfRule>
  </conditionalFormatting>
  <conditionalFormatting sqref="G37">
    <cfRule type="cellIs" dxfId="4" priority="5" operator="notEqual">
      <formula>0.05</formula>
    </cfRule>
  </conditionalFormatting>
  <conditionalFormatting sqref="G38">
    <cfRule type="cellIs" dxfId="3" priority="4" operator="notEqual">
      <formula>0.1</formula>
    </cfRule>
  </conditionalFormatting>
  <conditionalFormatting sqref="F71:F91">
    <cfRule type="cellIs" dxfId="2" priority="3" operator="notEqual">
      <formula>0.035</formula>
    </cfRule>
  </conditionalFormatting>
  <conditionalFormatting sqref="F94:F95">
    <cfRule type="cellIs" dxfId="1" priority="2" operator="notEqual">
      <formula>0.035</formula>
    </cfRule>
  </conditionalFormatting>
  <conditionalFormatting sqref="F98">
    <cfRule type="cellIs" dxfId="0" priority="1" operator="notEqual">
      <formula>0.035</formula>
    </cfRule>
  </conditionalFormatting>
  <pageMargins left="0.25" right="0.25" top="0.75" bottom="0.75" header="0.3" footer="0.3"/>
  <pageSetup paperSize="5" scale="72" fitToHeight="2" orientation="landscape" r:id="rId1"/>
  <headerFooter>
    <oddFooter>&amp;LForm 8D
Operating Pro Forma&amp;CCFA Forms&amp;REdition: 2016
Version: 1.0</oddFooter>
  </headerFooter>
  <rowBreaks count="1" manualBreakCount="1">
    <brk id="62" min="1" max="22"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opic xmlns="63979cc8-f6b2-4ee6-8bed-630b6048d169">Housing</Topic>
    <RoutingRuleDescription xmlns="http://schemas.microsoft.com/sharepoint/v3">Standalone for Updates - Password to unlock is "Janet"</RoutingRuleDescription>
    <Content_x0020_Type xmlns="63979cc8-f6b2-4ee6-8bed-630b6048d169">Form</Content_x0020_Type>
    <Year xmlns="63979cc8-f6b2-4ee6-8bed-630b6048d169">2015</Year>
    <PublishingStartDate xmlns="http://schemas.microsoft.com/sharepoint/v3" xsi:nil="true"/>
    <PublishingExpirationDate xmlns="http://schemas.microsoft.com/sharepoint/v3" xsi:nil="true"/>
    <BusinessUnit xmlns="63979cc8-f6b2-4ee6-8bed-630b6048d169">Housing Finance</BusinessUnit>
    <Program xmlns="63979cc8-f6b2-4ee6-8bed-630b6048d169">Housing and Homeless</Program>
    <Publish xmlns="63979cc8-f6b2-4ee6-8bed-630b6048d169">Yes</Publish>
    <d599451e10b14aceb47619c4acf6a5e3 xmlns="59db5950-9a61-4c09-b3e2-fe6d472fba04">
      <Terms xmlns="http://schemas.microsoft.com/office/infopath/2007/PartnerControls">
        <TermInfo xmlns="http://schemas.microsoft.com/office/infopath/2007/PartnerControls">
          <TermName xmlns="http://schemas.microsoft.com/office/infopath/2007/PartnerControls">Programs</TermName>
          <TermId xmlns="http://schemas.microsoft.com/office/infopath/2007/PartnerControls">a0208c75-2f9b-4302-b5b0-04aa0f02d23a</TermId>
        </TermInfo>
        <TermInfo xmlns="http://schemas.microsoft.com/office/infopath/2007/PartnerControls">
          <TermName xmlns="http://schemas.microsoft.com/office/infopath/2007/PartnerControls">Housing and Homeless</TermName>
          <TermId xmlns="http://schemas.microsoft.com/office/infopath/2007/PartnerControls">575b3078-8a95-464a-acc3-3f84e6da2888</TermId>
        </TermInfo>
        <TermInfo xmlns="http://schemas.microsoft.com/office/infopath/2007/PartnerControls">
          <TermName xmlns="http://schemas.microsoft.com/office/infopath/2007/PartnerControls">Housing Trust Fund</TermName>
          <TermId xmlns="http://schemas.microsoft.com/office/infopath/2007/PartnerControls">84bb7e56-b8d1-4d35-955f-28559742ea4d</TermId>
        </TermInfo>
        <TermInfo xmlns="http://schemas.microsoft.com/office/infopath/2007/PartnerControls">
          <TermName xmlns="http://schemas.microsoft.com/office/infopath/2007/PartnerControls">Applying</TermName>
          <TermId xmlns="http://schemas.microsoft.com/office/infopath/2007/PartnerControls">368dcad4-e46f-4511-b359-09a94b9285ef</TermId>
        </TermInfo>
      </Terms>
    </d599451e10b14aceb47619c4acf6a5e3>
    <TaxCatchAll xmlns="59db5950-9a61-4c09-b3e2-fe6d472fba04">
      <Value>46</Value>
      <Value>24</Value>
      <Value>31</Value>
      <Value>44</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37F82A00B46344287D29A2B5774955F" ma:contentTypeVersion="14" ma:contentTypeDescription="Create a new document." ma:contentTypeScope="" ma:versionID="01c9b9480ea9599d692d5b9458ebb589">
  <xsd:schema xmlns:xsd="http://www.w3.org/2001/XMLSchema" xmlns:xs="http://www.w3.org/2001/XMLSchema" xmlns:p="http://schemas.microsoft.com/office/2006/metadata/properties" xmlns:ns1="http://schemas.microsoft.com/sharepoint/v3" xmlns:ns2="63979cc8-f6b2-4ee6-8bed-630b6048d169" xmlns:ns4="59db5950-9a61-4c09-b3e2-fe6d472fba04" targetNamespace="http://schemas.microsoft.com/office/2006/metadata/properties" ma:root="true" ma:fieldsID="0b09e69d97ccb48bced42993e5846fbb" ns1:_="" ns2:_="" ns4:_="">
    <xsd:import namespace="http://schemas.microsoft.com/sharepoint/v3"/>
    <xsd:import namespace="63979cc8-f6b2-4ee6-8bed-630b6048d169"/>
    <xsd:import namespace="59db5950-9a61-4c09-b3e2-fe6d472fba04"/>
    <xsd:element name="properties">
      <xsd:complexType>
        <xsd:sequence>
          <xsd:element name="documentManagement">
            <xsd:complexType>
              <xsd:all>
                <xsd:element ref="ns1:PublishingStartDate" minOccurs="0"/>
                <xsd:element ref="ns1:PublishingExpirationDate" minOccurs="0"/>
                <xsd:element ref="ns2:Program"/>
                <xsd:element ref="ns2:Content_x0020_Type"/>
                <xsd:element ref="ns1:RoutingRuleDescription"/>
                <xsd:element ref="ns4:d599451e10b14aceb47619c4acf6a5e3" minOccurs="0"/>
                <xsd:element ref="ns4:TaxCatchAll" minOccurs="0"/>
                <xsd:element ref="ns2:BusinessUnit" minOccurs="0"/>
                <xsd:element ref="ns2:Year" minOccurs="0"/>
                <xsd:element ref="ns2:Publish" minOccurs="0"/>
                <xsd:element ref="ns2:Topi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element name="RoutingRuleDescription" ma:index="12" ma:displayName="Description" ma:internalName="RoutingRuleDescription">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3979cc8-f6b2-4ee6-8bed-630b6048d169" elementFormDefault="qualified">
    <xsd:import namespace="http://schemas.microsoft.com/office/2006/documentManagement/types"/>
    <xsd:import namespace="http://schemas.microsoft.com/office/infopath/2007/PartnerControls"/>
    <xsd:element name="Program" ma:index="10" ma:displayName="Theme" ma:format="Dropdown" ma:internalName="Program">
      <xsd:simpleType>
        <xsd:restriction base="dms:Choice">
          <xsd:enumeration value="About Commerce"/>
          <xsd:enumeration value="Business and Economic Development"/>
          <xsd:enumeration value="Community Services and Facilities"/>
          <xsd:enumeration value="Crime Victims and Public Safety"/>
          <xsd:enumeration value="Energy and Technology"/>
          <xsd:enumeration value="Foreclosure Fairness Program"/>
          <xsd:enumeration value="Growth Management"/>
          <xsd:enumeration value="Homeless Programs"/>
          <xsd:enumeration value="Housing and Homeless"/>
          <xsd:enumeration value="Infrastructure and Community Development"/>
          <xsd:enumeration value="Open Grants and Loan Applications"/>
          <xsd:enumeration value="Research Services"/>
          <xsd:enumeration value="Services and Assistance"/>
          <xsd:enumeration value="Reports and Publications"/>
        </xsd:restriction>
      </xsd:simpleType>
    </xsd:element>
    <xsd:element name="Content_x0020_Type" ma:index="11" ma:displayName="Content Type" ma:format="Dropdown" ma:internalName="Content_x0020_Type">
      <xsd:simpleType>
        <xsd:restriction base="dms:Choice">
          <xsd:enumeration value="Grant Application"/>
          <xsd:enumeration value="Loan Application"/>
          <xsd:enumeration value="Report"/>
          <xsd:enumeration value="Form"/>
          <xsd:enumeration value="Training Material"/>
          <xsd:enumeration value="Policy"/>
          <xsd:enumeration value="Presentation"/>
          <xsd:enumeration value="Award Lists"/>
          <xsd:enumeration value="Contract"/>
          <xsd:enumeration value="Project Information"/>
          <xsd:enumeration value="Data"/>
          <xsd:enumeration value="Commerce Solicitation"/>
          <xsd:enumeration value="Loan Application"/>
          <xsd:enumeration value="Public Input Process"/>
          <xsd:enumeration value="Fact Sheet"/>
          <xsd:enumeration value="Financial"/>
        </xsd:restriction>
      </xsd:simpleType>
    </xsd:element>
    <xsd:element name="BusinessUnit" ma:index="17" nillable="true" ma:displayName="Business Unit" ma:internalName="BusinessUnit">
      <xsd:simpleType>
        <xsd:restriction base="dms:Text">
          <xsd:maxLength value="55"/>
        </xsd:restriction>
      </xsd:simpleType>
    </xsd:element>
    <xsd:element name="Year" ma:index="18" nillable="true" ma:displayName="Year" ma:format="Dropdown" ma:internalName="Year">
      <xsd:simpleType>
        <xsd:restriction base="dms:Choice">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restriction>
      </xsd:simpleType>
    </xsd:element>
    <xsd:element name="Publish" ma:index="19" nillable="true" ma:displayName="Publish" ma:format="RadioButtons" ma:internalName="Publish">
      <xsd:simpleType>
        <xsd:restriction base="dms:Choice">
          <xsd:enumeration value="Yes"/>
          <xsd:enumeration value="No"/>
        </xsd:restriction>
      </xsd:simpleType>
    </xsd:element>
    <xsd:element name="Topic" ma:index="20" nillable="true" ma:displayName="Topic" ma:format="Dropdown" ma:internalName="Topic">
      <xsd:simpleType>
        <xsd:restriction base="dms:Choice">
          <xsd:enumeration value="Affordable Housing"/>
          <xsd:enumeration value="Agriculture"/>
          <xsd:enumeration value="Annexation"/>
          <xsd:enumeration value="Annual Report"/>
          <xsd:enumeration value="Best Available Science"/>
          <xsd:enumeration value="Bicycling, Walking"/>
          <xsd:enumeration value="Buildable Lands"/>
          <xsd:enumeration value="Capital Facilities"/>
          <xsd:enumeration value="Capital Facilities Template"/>
          <xsd:enumeration value="Citizen Participation"/>
          <xsd:enumeration value="Clearing, Grading"/>
          <xsd:enumeration value="Coastal Erosion"/>
          <xsd:enumeration value="Comprehensive Plans"/>
          <xsd:enumeration value="Concurrency"/>
          <xsd:enumeration value="Critical Areas"/>
          <xsd:enumeration value="Development Regulations"/>
          <xsd:enumeration value="Economic Development"/>
          <xsd:enumeration value="ESA Listings"/>
          <xsd:enumeration value="ESHB 1724"/>
          <xsd:enumeration value="GMA"/>
          <xsd:enumeration value="GMA"/>
          <xsd:enumeration value="GMA RCWs"/>
          <xsd:enumeration value="Governor's Smart Communities Awards Program Brochure"/>
          <xsd:enumeration value="Growth Management 15-Year - An Overview, Brochure"/>
          <xsd:enumeration value="Growth Management 15-Year Report"/>
          <xsd:enumeration value="Growth Management Hearings Boards"/>
          <xsd:enumeration value="Growth Management Services"/>
          <xsd:enumeration value="Historic Preservation"/>
          <xsd:enumeration value="Housing"/>
          <xsd:enumeration value="Impact Fees"/>
          <xsd:enumeration value="Interagency Contacts"/>
          <xsd:enumeration value="Land Use Element"/>
          <xsd:enumeration value="Medical Marijuana"/>
          <xsd:enumeration value="Military Installation Compatibility"/>
          <xsd:enumeration value="Military Installations"/>
          <xsd:enumeration value="Minimum Guidelines"/>
          <xsd:enumeration value="Model Codes"/>
          <xsd:enumeration value="Natural Hazard Reduction"/>
          <xsd:enumeration value="Parks, Recreation, and Open Space"/>
          <xsd:enumeration value="Permits"/>
          <xsd:enumeration value="Planner's Update Bulletin"/>
          <xsd:enumeration value="Planner's Update Newsletter"/>
          <xsd:enumeration value="Population Forecasting"/>
          <xsd:enumeration value="Procedural Criteria"/>
          <xsd:enumeration value="Project Consistency"/>
          <xsd:enumeration value="Property Rights"/>
          <xsd:enumeration value="Quality of Life"/>
          <xsd:enumeration value="RCWs"/>
          <xsd:enumeration value="Resource Lands"/>
          <xsd:enumeration value="Rural"/>
          <xsd:enumeration value="Rural Lands"/>
          <xsd:enumeration value="SEPA/GMA"/>
          <xsd:enumeration value="Shoreline Management"/>
          <xsd:enumeration value="Short Course"/>
          <xsd:enumeration value="Success Stories"/>
          <xsd:enumeration value="Transportation"/>
          <xsd:enumeration value="Update Process"/>
          <xsd:enumeration value="Update, GMA"/>
          <xsd:enumeration value="Urban"/>
          <xsd:enumeration value="Urban Growth Areas"/>
          <xsd:enumeration value="WAC"/>
          <xsd:enumeration value="Energy"/>
          <xsd:enumeration value="Energy strategy"/>
          <xsd:enumeration value="Energy policy"/>
          <xsd:enumeration value="Electric Utilities"/>
          <xsd:enumeration value="Building Codes"/>
          <xsd:enumeration value="Appliances"/>
          <xsd:enumeration value="SEP Grants and Loans"/>
          <xsd:enumeration value="Bioenergy"/>
          <xsd:enumeration value="Petroleum and Natural Gas"/>
          <xsd:enumeration value="Renewable Resources"/>
          <xsd:enumeration value="Transportation"/>
          <xsd:enumeration value="Energy Emergencies"/>
          <xsd:enumeration value="Energy Data"/>
          <xsd:enumeration value="60 day notice"/>
          <xsd:enumeration value="Appellate Decisions"/>
          <xsd:enumeration value="Biodiversity"/>
          <xsd:enumeration value="Checklist"/>
          <xsd:enumeration value="Citizen Participation"/>
          <xsd:enumeration value="Climate Change"/>
          <xsd:enumeration value="Energy"/>
          <xsd:enumeration value="Energy Aware"/>
          <xsd:enumeration value="Evergreen Communities"/>
          <xsd:enumeration value="GMA Effectiveness"/>
          <xsd:enumeration value="GMA Publications"/>
          <xsd:enumeration value="GMA RCW Update"/>
          <xsd:enumeration value="GMA Update Map"/>
          <xsd:enumeration value="Land Use Study Commission"/>
          <xsd:enumeration value="Mineral Lands"/>
          <xsd:enumeration value="Multi-Unit Tax Exemption"/>
          <xsd:enumeration value="Multi-Unit Tax Form"/>
          <xsd:enumeration value="NSP"/>
          <xsd:enumeration value="Planner Forums"/>
          <xsd:enumeration value="Property Rights"/>
          <xsd:enumeration value="Guidebook"/>
          <xsd:enumeration value="Parks and Open Space"/>
          <xsd:enumeration value="Periodic Update"/>
          <xsd:enumeration value="GMA Update (update process)"/>
          <xsd:enumeration value="Permitting"/>
          <xsd:enumeration value="Planners Update Newsletter"/>
          <xsd:enumeration value="Regulatory Reform"/>
          <xsd:enumeration value="School Planning"/>
          <xsd:enumeration value="Rural Lands"/>
          <xsd:enumeration value="SEPA"/>
          <xsd:enumeration value="SEPA/GMA"/>
          <xsd:enumeration value="Smart Growth"/>
          <xsd:enumeration value="TDR"/>
          <xsd:enumeration value="UGA"/>
          <xsd:enumeration value="Update"/>
          <xsd:enumeration value="Update Schedule Map"/>
          <xsd:enumeration value="Urban Growth Areas"/>
        </xsd:restriction>
      </xsd:simpleType>
    </xsd:element>
  </xsd:schema>
  <xsd:schema xmlns:xsd="http://www.w3.org/2001/XMLSchema" xmlns:xs="http://www.w3.org/2001/XMLSchema" xmlns:dms="http://schemas.microsoft.com/office/2006/documentManagement/types" xmlns:pc="http://schemas.microsoft.com/office/infopath/2007/PartnerControls" targetNamespace="59db5950-9a61-4c09-b3e2-fe6d472fba04" elementFormDefault="qualified">
    <xsd:import namespace="http://schemas.microsoft.com/office/2006/documentManagement/types"/>
    <xsd:import namespace="http://schemas.microsoft.com/office/infopath/2007/PartnerControls"/>
    <xsd:element name="d599451e10b14aceb47619c4acf6a5e3" ma:index="15" nillable="true" ma:taxonomy="true" ma:internalName="d599451e10b14aceb47619c4acf6a5e3" ma:taxonomyFieldName="Tags" ma:displayName="Tags" ma:default="" ma:fieldId="{d599451e-10b1-4ace-b476-19c4acf6a5e3}" ma:taxonomyMulti="true" ma:sspId="bf6a826f-2cab-45dc-9ffe-fa5cab908faa" ma:termSetId="1ce3ecf8-e5ae-413d-890c-de5413657a20" ma:anchorId="00000000-0000-0000-0000-000000000000" ma:open="false" ma:isKeyword="false">
      <xsd:complexType>
        <xsd:sequence>
          <xsd:element ref="pc:Terms" minOccurs="0" maxOccurs="1"/>
        </xsd:sequence>
      </xsd:complexType>
    </xsd:element>
    <xsd:element name="TaxCatchAll" ma:index="16" nillable="true" ma:displayName="Taxonomy Catch All Column" ma:hidden="true" ma:list="{ae2a0ba3-27c4-4c52-bac5-ed8a80cb3154}" ma:internalName="TaxCatchAll" ma:showField="CatchAllData" ma:web="fd0291fe-9f4f-47b8-a09d-7c460149efa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index="13"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B9F571-0674-49F2-968B-97CC86EEBBB5}">
  <ds:schemaRefs>
    <ds:schemaRef ds:uri="http://schemas.microsoft.com/sharepoint/v3/contenttype/forms"/>
  </ds:schemaRefs>
</ds:datastoreItem>
</file>

<file path=customXml/itemProps2.xml><?xml version="1.0" encoding="utf-8"?>
<ds:datastoreItem xmlns:ds="http://schemas.openxmlformats.org/officeDocument/2006/customXml" ds:itemID="{B02DD638-45A0-457D-B979-23C5CC972BDD}">
  <ds:schemaRefs>
    <ds:schemaRef ds:uri="http://schemas.microsoft.com/office/2006/documentManagement/types"/>
    <ds:schemaRef ds:uri="59db5950-9a61-4c09-b3e2-fe6d472fba04"/>
    <ds:schemaRef ds:uri="http://schemas.microsoft.com/office/2006/metadata/properties"/>
    <ds:schemaRef ds:uri="http://www.w3.org/XML/1998/namespace"/>
    <ds:schemaRef ds:uri="http://purl.org/dc/dcmitype/"/>
    <ds:schemaRef ds:uri="http://schemas.microsoft.com/office/infopath/2007/PartnerControls"/>
    <ds:schemaRef ds:uri="63979cc8-f6b2-4ee6-8bed-630b6048d169"/>
    <ds:schemaRef ds:uri="http://purl.org/dc/elements/1.1/"/>
    <ds:schemaRef ds:uri="http://schemas.microsoft.com/sharepoint/v3"/>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0E058D2E-0A4A-47D8-AAA7-51EA0871D8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3979cc8-f6b2-4ee6-8bed-630b6048d169"/>
    <ds:schemaRef ds:uri="59db5950-9a61-4c09-b3e2-fe6d472fba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1-U</vt:lpstr>
      <vt:lpstr>5-U</vt:lpstr>
      <vt:lpstr>6A-U</vt:lpstr>
      <vt:lpstr>6B-U</vt:lpstr>
      <vt:lpstr>6C-U</vt:lpstr>
      <vt:lpstr>6D-U</vt:lpstr>
      <vt:lpstr>8D-U</vt:lpstr>
      <vt:lpstr>'1-U'!Print_Area</vt:lpstr>
      <vt:lpstr>'5-U'!Print_Area</vt:lpstr>
      <vt:lpstr>'6A-U'!Print_Area</vt:lpstr>
      <vt:lpstr>'6B-U'!Print_Area</vt:lpstr>
      <vt:lpstr>'6C-U'!Print_Area</vt:lpstr>
      <vt:lpstr>'6D-U'!Print_Area</vt:lpstr>
      <vt:lpstr>'8D-U'!Print_Area</vt:lpstr>
      <vt:lpstr>'6A-U'!Print_Titles</vt:lpstr>
      <vt:lpstr>'6B-U'!Print_Titles</vt:lpstr>
      <vt:lpstr>'6C-U'!Print_Titles</vt:lpstr>
      <vt:lpstr>Schedule_Dates</vt:lpstr>
      <vt:lpstr>Schedule_Tasks</vt:lpstr>
    </vt:vector>
  </TitlesOfParts>
  <Company>Washington State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CFA Development Budget Update Forms - 2015 Edition</dc:title>
  <dc:creator>Harrington, Sean (COM)</dc:creator>
  <cp:keywords/>
  <cp:lastModifiedBy>Harrington, Sean (COM)</cp:lastModifiedBy>
  <cp:lastPrinted>2015-06-17T15:01:57Z</cp:lastPrinted>
  <dcterms:created xsi:type="dcterms:W3CDTF">2015-06-17T14:58:03Z</dcterms:created>
  <dcterms:modified xsi:type="dcterms:W3CDTF">2017-03-09T19:53:12Z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0x010100B37F82A00B46344287D29A2B5774955F</vt:lpwstr>
  </property>
  <property fmtid="{D5CDD505-2E9C-101B-9397-08002B2CF9AE}" pid="3" name="Tags">
    <vt:lpwstr>24;#Programs|a0208c75-2f9b-4302-b5b0-04aa0f02d23a;#46;#Housing and Homeless|575b3078-8a95-464a-acc3-3f84e6da2888;#31;#Housing Trust Fund|84bb7e56-b8d1-4d35-955f-28559742ea4d;#44;#Applying|368dcad4-e46f-4511-b359-09a94b9285ef</vt:lpwstr>
  </property>
  <property fmtid="{D5CDD505-2E9C-101B-9397-08002B2CF9AE}" pid="4" name="TemplateUrl">
    <vt:lpwstr/>
  </property>
  <property fmtid="{D5CDD505-2E9C-101B-9397-08002B2CF9AE}" pid="5" name="Order">
    <vt:r8>522200</vt:r8>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ies>
</file>